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2025年文档\2025年净化改造工程\美腾净化恒顿空调\最终文件\"/>
    </mc:Choice>
  </mc:AlternateContent>
  <xr:revisionPtr revIDLastSave="0" documentId="13_ncr:1_{D59055B9-4DD2-4FF0-BBD6-474520165ED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工程汇总表" sheetId="4" r:id="rId1"/>
    <sheet name="分部分项明细表" sheetId="3" r:id="rId2"/>
  </sheets>
  <definedNames>
    <definedName name="_xlnm.Print_Area" localSheetId="1">分部分项明细表!$A$1:$J$141</definedName>
  </definedNames>
  <calcPr calcId="191029"/>
</workbook>
</file>

<file path=xl/calcChain.xml><?xml version="1.0" encoding="utf-8"?>
<calcChain xmlns="http://schemas.openxmlformats.org/spreadsheetml/2006/main">
  <c r="I141" i="3" l="1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E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F9" i="4"/>
  <c r="F8" i="4"/>
  <c r="F7" i="4"/>
  <c r="B7" i="4"/>
  <c r="F6" i="4"/>
  <c r="B6" i="4"/>
  <c r="F5" i="4"/>
  <c r="F4" i="4"/>
</calcChain>
</file>

<file path=xl/sharedStrings.xml><?xml version="1.0" encoding="utf-8"?>
<sst xmlns="http://schemas.openxmlformats.org/spreadsheetml/2006/main" count="550" uniqueCount="204">
  <si>
    <t>工程汇总表</t>
  </si>
  <si>
    <t>序号</t>
  </si>
  <si>
    <t>项目名称</t>
  </si>
  <si>
    <t>项目特征描述</t>
  </si>
  <si>
    <t>计量单位</t>
  </si>
  <si>
    <t>工程量</t>
  </si>
  <si>
    <t>金额（元）</t>
  </si>
  <si>
    <t>分部分项工程费</t>
  </si>
  <si>
    <t>空调设备及水系统</t>
  </si>
  <si>
    <t>详见分部分项工程量清单</t>
  </si>
  <si>
    <t>项</t>
  </si>
  <si>
    <t>税金</t>
  </si>
  <si>
    <t>含税工程造价（小写）</t>
  </si>
  <si>
    <t>含税工程造价（大写）</t>
  </si>
  <si>
    <t>壹佰伍拾捌万叁仟圆</t>
  </si>
  <si>
    <t>最终优惠价（小写）</t>
  </si>
  <si>
    <t>最终优惠价（大写）</t>
  </si>
  <si>
    <t>壹佰伍拾伍万圆整</t>
  </si>
  <si>
    <t>报价说明：</t>
  </si>
  <si>
    <r>
      <t>1</t>
    </r>
    <r>
      <rPr>
        <sz val="10.5"/>
        <rFont val="宋体"/>
        <family val="2"/>
      </rPr>
      <t>、施工工期暂定</t>
    </r>
    <r>
      <rPr>
        <u/>
        <sz val="10.5"/>
        <rFont val="Arial"/>
        <family val="2"/>
      </rPr>
      <t xml:space="preserve">     </t>
    </r>
    <r>
      <rPr>
        <sz val="10.5"/>
        <rFont val="宋体"/>
        <family val="2"/>
      </rPr>
      <t>天，甲方支付定金后且现场具备施工条件开始计算工期；施工中若因甲方造成的停工，甲方应追加相应工期。</t>
    </r>
  </si>
  <si>
    <t>2、甲方提供免费水与电，施工过程中应提供便利，以便工期按计划进行；</t>
  </si>
  <si>
    <t xml:space="preserve"> 洁净生产区装修工程报价清单</t>
  </si>
  <si>
    <t>客户名称： 湖南怡永丰新材料科技有限公司                                                   2025年8月</t>
  </si>
  <si>
    <t>型号和规格</t>
  </si>
  <si>
    <t>计量
单位</t>
  </si>
  <si>
    <t>单价</t>
  </si>
  <si>
    <t>综合单价（元）</t>
  </si>
  <si>
    <t>合价
（元）</t>
  </si>
  <si>
    <t>品牌</t>
  </si>
  <si>
    <t>材料费</t>
  </si>
  <si>
    <r>
      <rPr>
        <sz val="11"/>
        <rFont val="宋体"/>
        <family val="3"/>
        <charset val="134"/>
      </rPr>
      <t>人工费</t>
    </r>
  </si>
  <si>
    <t>一</t>
  </si>
  <si>
    <t>空调主设备及水系统</t>
  </si>
  <si>
    <t>AHU-1恒温恒湿组合风柜</t>
  </si>
  <si>
    <t>台</t>
  </si>
  <si>
    <t>雅顿</t>
  </si>
  <si>
    <t>AHU-2恒温恒湿组合风柜</t>
  </si>
  <si>
    <t xml:space="preserve">送风量：30000
新风量：6000
制冷量：215KW
电加热：80KW
电机功率：18.5KW
机组余压：1000Pa
臭氧：180g/h
</t>
  </si>
  <si>
    <t>AHU-3恒温恒湿组合风柜</t>
  </si>
  <si>
    <t>送风量：20000
新风量：3000
制冷量：102KW
热水加热：55KW
电机功率：15KW
机组余压：900Pa
臭氧：120g/h</t>
  </si>
  <si>
    <t>AHU-4恒温恒湿组合风柜</t>
  </si>
  <si>
    <t>送风量：20000
新风量：20000
制冷量：305KW
热水加热：257KW
电机功率：15KW
机组余压：900Pa
臭氧：100g/h</t>
  </si>
  <si>
    <t>水冷螺杆式冷水机组</t>
  </si>
  <si>
    <t>规格/型号YDLS-600S
参数:制冷量：600KW，制冷输入功率：118.8KW，冷冻水流量：103m3/h--DN125，冷却水流量：129m3/h--DN125.R22冷媒，运行重量：2500KG</t>
  </si>
  <si>
    <t>冷却塔</t>
  </si>
  <si>
    <t>200吨</t>
  </si>
  <si>
    <t>元淳及同等品牌</t>
  </si>
  <si>
    <t>冷却塔基座</t>
  </si>
  <si>
    <t>现场制作</t>
  </si>
  <si>
    <t>水冷螺杆式冷水机组基座</t>
  </si>
  <si>
    <t>冷却水循环水泵</t>
  </si>
  <si>
    <t>N=7.5kw,流量：112m3/h H=36M</t>
  </si>
  <si>
    <t xml:space="preserve">衡米及同等品牌
</t>
  </si>
  <si>
    <t>冷冻水循环水泵</t>
  </si>
  <si>
    <t>N=7.5kw,流量：89m3/h H=36M</t>
  </si>
  <si>
    <t>膨胀水箱</t>
  </si>
  <si>
    <t>3T</t>
  </si>
  <si>
    <t>富利来及同等品牌</t>
  </si>
  <si>
    <t>热水管</t>
  </si>
  <si>
    <t>镀锌钢管；DN65</t>
  </si>
  <si>
    <t>米</t>
  </si>
  <si>
    <t>衡水华岐</t>
  </si>
  <si>
    <t>冷冻水管</t>
  </si>
  <si>
    <t>镀锌钢管；DN80</t>
  </si>
  <si>
    <t>镀锌钢管；DN100</t>
  </si>
  <si>
    <t>镀锌钢管；DN125</t>
  </si>
  <si>
    <t>镀锌钢管；DN150</t>
  </si>
  <si>
    <t>镀锌钢管；DN200</t>
  </si>
  <si>
    <t>管道保温</t>
  </si>
  <si>
    <t>橡塑套管厚20mm</t>
  </si>
  <si>
    <t>科比/华美</t>
  </si>
  <si>
    <t>涡轮对夹式蝶阀</t>
  </si>
  <si>
    <t>DN80，PN16，铸铁。</t>
  </si>
  <si>
    <t>个</t>
  </si>
  <si>
    <t>DN100，PN16，铸铁</t>
  </si>
  <si>
    <t>DN125，PN16，铸铁</t>
  </si>
  <si>
    <t>DN150，PN16，铸铁</t>
  </si>
  <si>
    <t>DN200，PN16，铸铁</t>
  </si>
  <si>
    <t>闸阀</t>
  </si>
  <si>
    <t>DN50，PN16，铸铁</t>
  </si>
  <si>
    <t>DN25，PN16，铸铁</t>
  </si>
  <si>
    <r>
      <rPr>
        <sz val="11"/>
        <rFont val="Arial"/>
        <family val="2"/>
      </rPr>
      <t>Y</t>
    </r>
    <r>
      <rPr>
        <sz val="11"/>
        <rFont val="宋体"/>
        <family val="3"/>
        <charset val="134"/>
      </rPr>
      <t>型水过滤器</t>
    </r>
  </si>
  <si>
    <t>DN50，PN16，铸铁。</t>
  </si>
  <si>
    <t>止回阀</t>
  </si>
  <si>
    <t>自动排气阀</t>
  </si>
  <si>
    <r>
      <rPr>
        <sz val="11"/>
        <rFont val="宋体"/>
        <family val="3"/>
        <charset val="134"/>
        <scheme val="minor"/>
      </rPr>
      <t>DN20</t>
    </r>
    <r>
      <rPr>
        <sz val="11"/>
        <rFont val="宋体"/>
        <family val="3"/>
        <charset val="134"/>
        <scheme val="minor"/>
      </rPr>
      <t>，</t>
    </r>
    <r>
      <rPr>
        <sz val="11"/>
        <rFont val="宋体"/>
        <family val="3"/>
        <charset val="134"/>
        <scheme val="minor"/>
      </rPr>
      <t>PN16</t>
    </r>
  </si>
  <si>
    <t>电动比例积分阀</t>
  </si>
  <si>
    <t>DN65，PN16，铸铁</t>
  </si>
  <si>
    <t>压差调节阀</t>
  </si>
  <si>
    <t>压力表</t>
  </si>
  <si>
    <t>0~1.0Mpa</t>
  </si>
  <si>
    <t>温度计</t>
  </si>
  <si>
    <r>
      <rPr>
        <sz val="11"/>
        <rFont val="宋体"/>
        <family val="3"/>
        <charset val="134"/>
        <scheme val="minor"/>
      </rPr>
      <t>国标，</t>
    </r>
    <r>
      <rPr>
        <sz val="11"/>
        <rFont val="宋体"/>
        <family val="3"/>
        <charset val="134"/>
        <scheme val="minor"/>
      </rPr>
      <t>0-100℃</t>
    </r>
  </si>
  <si>
    <t>橡胶减震软接头</t>
  </si>
  <si>
    <r>
      <rPr>
        <sz val="11"/>
        <rFont val="宋体"/>
        <family val="3"/>
        <charset val="134"/>
        <scheme val="minor"/>
      </rPr>
      <t>DN50</t>
    </r>
    <r>
      <rPr>
        <sz val="11"/>
        <rFont val="微软雅黑"/>
        <family val="2"/>
        <charset val="134"/>
      </rPr>
      <t>，</t>
    </r>
    <r>
      <rPr>
        <sz val="11"/>
        <rFont val="Arial"/>
        <family val="2"/>
      </rPr>
      <t>PN16</t>
    </r>
  </si>
  <si>
    <r>
      <rPr>
        <sz val="11"/>
        <rFont val="宋体"/>
        <family val="3"/>
        <charset val="134"/>
        <scheme val="minor"/>
      </rPr>
      <t>DN80</t>
    </r>
    <r>
      <rPr>
        <sz val="11"/>
        <rFont val="微软雅黑"/>
        <family val="2"/>
        <charset val="134"/>
      </rPr>
      <t>，</t>
    </r>
    <r>
      <rPr>
        <sz val="11"/>
        <rFont val="Arial"/>
        <family val="2"/>
      </rPr>
      <t>PN16</t>
    </r>
  </si>
  <si>
    <r>
      <rPr>
        <sz val="11"/>
        <rFont val="宋体"/>
        <family val="3"/>
        <charset val="134"/>
        <scheme val="minor"/>
      </rPr>
      <t>DN100</t>
    </r>
    <r>
      <rPr>
        <sz val="11"/>
        <rFont val="微软雅黑"/>
        <family val="2"/>
        <charset val="134"/>
      </rPr>
      <t>，</t>
    </r>
    <r>
      <rPr>
        <sz val="11"/>
        <rFont val="Arial"/>
        <family val="2"/>
      </rPr>
      <t>PN16</t>
    </r>
  </si>
  <si>
    <r>
      <rPr>
        <sz val="11"/>
        <rFont val="宋体"/>
        <family val="3"/>
        <charset val="134"/>
        <scheme val="minor"/>
      </rPr>
      <t>DN150</t>
    </r>
    <r>
      <rPr>
        <sz val="11"/>
        <rFont val="微软雅黑"/>
        <family val="2"/>
        <charset val="134"/>
      </rPr>
      <t>，</t>
    </r>
    <r>
      <rPr>
        <sz val="11"/>
        <rFont val="Arial"/>
        <family val="2"/>
      </rPr>
      <t>PN16</t>
    </r>
  </si>
  <si>
    <t>管件及辅材</t>
  </si>
  <si>
    <t>国产国优</t>
  </si>
  <si>
    <t>管道标识</t>
  </si>
  <si>
    <r>
      <rPr>
        <sz val="11"/>
        <rFont val="宋体"/>
        <family val="3"/>
        <charset val="134"/>
      </rPr>
      <t>式</t>
    </r>
  </si>
  <si>
    <t>吊装费</t>
  </si>
  <si>
    <t>水管支吊架钢材</t>
  </si>
  <si>
    <t>主机、水泵橡胶避震垫</t>
  </si>
  <si>
    <t>管道穿孔及修复</t>
  </si>
  <si>
    <t>管道冲洗及试压</t>
  </si>
  <si>
    <t>管道系统防腐处理</t>
  </si>
  <si>
    <t>管道刷漆及标示</t>
  </si>
  <si>
    <t>总配电柜（冷水机组及空调主机配电）</t>
  </si>
  <si>
    <t>合计</t>
  </si>
  <si>
    <t>二</t>
  </si>
  <si>
    <t>空调风系统</t>
  </si>
  <si>
    <t>空调总电缆</t>
  </si>
  <si>
    <t>3*185+2*95</t>
  </si>
  <si>
    <t>恒飞\西湖</t>
  </si>
  <si>
    <t>空调ahu-5电缆</t>
  </si>
  <si>
    <t>3*70+2*35</t>
  </si>
  <si>
    <t>空调ahu-2电缆</t>
  </si>
  <si>
    <t>3*95+2*50</t>
  </si>
  <si>
    <t>空调ahu-4电缆</t>
  </si>
  <si>
    <t>空调ahu-3电缆</t>
  </si>
  <si>
    <t>3*50+2*25</t>
  </si>
  <si>
    <t>空调ahu-1电缆</t>
  </si>
  <si>
    <t>3*150+2*70</t>
  </si>
  <si>
    <t>桥架</t>
  </si>
  <si>
    <t>300*200</t>
  </si>
  <si>
    <t>200*150</t>
  </si>
  <si>
    <t>给水管及配件</t>
  </si>
  <si>
    <t>主机安装、及配件人工</t>
  </si>
  <si>
    <t>钢架棚子</t>
  </si>
  <si>
    <t>空调设备棚子</t>
  </si>
  <si>
    <r>
      <rPr>
        <sz val="10.5"/>
        <color theme="1"/>
        <rFont val="宋体"/>
        <family val="3"/>
        <charset val="134"/>
      </rPr>
      <t>m</t>
    </r>
    <r>
      <rPr>
        <vertAlign val="superscript"/>
        <sz val="10.5"/>
        <color indexed="8"/>
        <rFont val="宋体"/>
        <family val="3"/>
        <charset val="134"/>
      </rPr>
      <t>2</t>
    </r>
  </si>
  <si>
    <t>电线、开关、灯</t>
  </si>
  <si>
    <t>不含空调电缆</t>
  </si>
  <si>
    <t>静压箱</t>
  </si>
  <si>
    <t>规格：1000m3/h</t>
  </si>
  <si>
    <t>套</t>
  </si>
  <si>
    <t>恒尚</t>
  </si>
  <si>
    <t>高效过滤器</t>
  </si>
  <si>
    <t>1.型式：高效送风口
2.规格：1000m3/h</t>
  </si>
  <si>
    <t>风量电动调节阀</t>
  </si>
  <si>
    <t>1000《</t>
  </si>
  <si>
    <t>惠轩</t>
  </si>
  <si>
    <t>回风口（自带过滤网）</t>
  </si>
  <si>
    <t>400*320</t>
  </si>
  <si>
    <t>微孔板消声器</t>
  </si>
  <si>
    <t>1.2M</t>
  </si>
  <si>
    <t>防火调节阀（70℃自动）</t>
  </si>
  <si>
    <t>1200*700</t>
  </si>
  <si>
    <t>960*560</t>
  </si>
  <si>
    <t>手动风量调节阀</t>
  </si>
  <si>
    <t>250*200</t>
  </si>
  <si>
    <t>200*200</t>
  </si>
  <si>
    <t>碳钢通风管道</t>
  </si>
  <si>
    <t>1.材质: 镀锌钢板;
2.形状: 矩形;
3.规格: 周长1200mm以下;
4.板材厚度: 0.75mm;
5.接口形式: 咬口;</t>
  </si>
  <si>
    <t>m2</t>
  </si>
  <si>
    <t>1.材质: 镀锌钢板;
2.形状: 矩形;
3.规格: 周长800mm以下;
4.板材厚度: 0.6mm;
6.接口形式: 咬口;</t>
  </si>
  <si>
    <t>卫生型消声器</t>
  </si>
  <si>
    <t>1.类型：双腔微穿孔消声器
2.规格：1200*800*1600</t>
  </si>
  <si>
    <t>1.类型：双腔微穿孔消声器
2.规格：960*640*1600</t>
  </si>
  <si>
    <t>1.类型：双腔微穿孔消声器
2.规格：1200*700*1600</t>
  </si>
  <si>
    <t>1.类型：双腔微穿孔消声器
2.规格：960*560*1600</t>
  </si>
  <si>
    <t>保温棉</t>
  </si>
  <si>
    <t>厚25mm</t>
  </si>
  <si>
    <t>金威/华美</t>
  </si>
  <si>
    <t>保温胶水</t>
  </si>
  <si>
    <t>桶</t>
  </si>
  <si>
    <t>玻璃胶</t>
  </si>
  <si>
    <t>支</t>
  </si>
  <si>
    <t>U-PVC水管</t>
  </si>
  <si>
    <t>de32</t>
  </si>
  <si>
    <t>m</t>
  </si>
  <si>
    <t>联塑</t>
  </si>
  <si>
    <t>de40</t>
  </si>
  <si>
    <t>保温套管</t>
  </si>
  <si>
    <t>配套</t>
  </si>
  <si>
    <t>辅料</t>
  </si>
  <si>
    <t>空调调试</t>
  </si>
  <si>
    <t>含控制线等</t>
  </si>
  <si>
    <t>变频风机</t>
  </si>
  <si>
    <t>26000风量</t>
  </si>
  <si>
    <t>20000风量</t>
  </si>
  <si>
    <t>3500风量</t>
  </si>
  <si>
    <t>臭氧排风系统</t>
  </si>
  <si>
    <t>含风机、管道、百叶、阀门</t>
  </si>
  <si>
    <t>彩钢板回风柱</t>
  </si>
  <si>
    <t>50系列玻镁夹芯彩钢板，双面基板厚度均为0.426mm(隔墙)含型材</t>
  </si>
  <si>
    <t>长沙红旭</t>
  </si>
  <si>
    <t>彩钢板回风柱AUH-6</t>
  </si>
  <si>
    <t>彩钢板隔断AUH-6</t>
  </si>
  <si>
    <t>AHU-5区域报价</t>
  </si>
  <si>
    <t>利旧原机组加变频电机、变频器、更换控制器、电加热、臭氧、机组移机</t>
  </si>
  <si>
    <t>DN80，PN16，铸铁</t>
  </si>
  <si>
    <t>1200*800</t>
  </si>
  <si>
    <t>960*640</t>
  </si>
  <si>
    <t xml:space="preserve">送风量：40000
新风量：38500
制冷量：586KW
电加热：255KW预热90KW
电机功率：30KW
机组余压：1000Pa
臭氧：180g/h
</t>
    <phoneticPr fontId="40" type="noConversion"/>
  </si>
  <si>
    <t>雅顿             （压力容器备案）</t>
    <phoneticPr fontId="40" type="noConversion"/>
  </si>
  <si>
    <t>恒飞(优先)/西湖</t>
    <phoneticPr fontId="40" type="noConversion"/>
  </si>
  <si>
    <r>
      <rPr>
        <sz val="10.5"/>
        <color indexed="8"/>
        <rFont val="楷体"/>
        <family val="3"/>
        <charset val="134"/>
      </rPr>
      <t>≦</t>
    </r>
    <r>
      <rPr>
        <sz val="10.5"/>
        <color indexed="8"/>
        <rFont val="宋体"/>
        <charset val="134"/>
      </rPr>
      <t>1000</t>
    </r>
    <phoneticPr fontId="40" type="noConversion"/>
  </si>
  <si>
    <t>衡米及同等品牌
一备一用</t>
    <phoneticPr fontId="40" type="noConversion"/>
  </si>
  <si>
    <t>洁达          进风口朝下</t>
    <phoneticPr fontId="40" type="noConversion"/>
  </si>
  <si>
    <t>洁达                      进风口朝下</t>
    <phoneticPr fontId="40" type="noConversion"/>
  </si>
  <si>
    <t>洁达             进风口朝下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</si>
</sst>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* #,##0.0_ ;_ * \-#,##0.0_ ;_ * &quot;-&quot;?_ ;_ @_ "/>
    <numFmt numFmtId="177" formatCode="0.00_);[Red]\(0.00\)"/>
    <numFmt numFmtId="178" formatCode="0.00_ "/>
    <numFmt numFmtId="179" formatCode="#,##0.0_);[Red]\(#,##0.0\)"/>
    <numFmt numFmtId="180" formatCode="0_);[Red]\(0\)"/>
    <numFmt numFmtId="181" formatCode="#,##0.00_ "/>
    <numFmt numFmtId="182" formatCode="0.0_);[Red]\(0.0\)"/>
    <numFmt numFmtId="183" formatCode="#,##0.0_ "/>
  </numFmts>
  <fonts count="46" x14ac:knownFonts="1">
    <font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indexed="8"/>
      <name val="Arial"/>
    </font>
    <font>
      <b/>
      <sz val="10.5"/>
      <color indexed="8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0.5"/>
      <color indexed="8"/>
      <name val="宋体"/>
      <charset val="134"/>
    </font>
    <font>
      <b/>
      <sz val="10.5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.5"/>
      <color rgb="FF000000"/>
      <name val="宋体"/>
      <charset val="134"/>
    </font>
    <font>
      <sz val="15"/>
      <name val="宋体"/>
      <family val="2"/>
    </font>
    <font>
      <sz val="15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0.5"/>
      <name val="宋体"/>
      <charset val="134"/>
    </font>
    <font>
      <sz val="10.5"/>
      <name val="宋体"/>
      <family val="2"/>
    </font>
    <font>
      <b/>
      <sz val="10.5"/>
      <name val="宋体"/>
      <family val="2"/>
    </font>
    <font>
      <sz val="11"/>
      <color theme="1"/>
      <name val="宋体"/>
      <charset val="134"/>
      <scheme val="minor"/>
    </font>
    <font>
      <sz val="10"/>
      <name val="Arial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name val="微软雅黑"/>
      <family val="2"/>
      <charset val="134"/>
    </font>
    <font>
      <u/>
      <sz val="10.5"/>
      <name val="Arial"/>
      <family val="2"/>
    </font>
    <font>
      <vertAlign val="superscript"/>
      <sz val="10.5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indexed="8"/>
      <name val="宋体"/>
      <family val="3"/>
      <charset val="134"/>
    </font>
    <font>
      <sz val="10.5"/>
      <color indexed="8"/>
      <name val="楷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0.5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/>
    <xf numFmtId="0" fontId="33" fillId="0" borderId="0">
      <alignment vertical="center"/>
    </xf>
    <xf numFmtId="0" fontId="32" fillId="0" borderId="0"/>
    <xf numFmtId="0" fontId="32" fillId="0" borderId="0"/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2" fontId="12" fillId="0" borderId="1" xfId="6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8" fontId="12" fillId="0" borderId="0" xfId="6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80" fontId="26" fillId="0" borderId="1" xfId="0" applyNumberFormat="1" applyFont="1" applyBorder="1" applyAlignment="1" applyProtection="1">
      <alignment horizontal="center" vertical="center" wrapText="1"/>
      <protection locked="0"/>
    </xf>
    <xf numFmtId="177" fontId="27" fillId="0" borderId="1" xfId="0" applyNumberFormat="1" applyFont="1" applyBorder="1" applyAlignment="1" applyProtection="1">
      <alignment horizontal="left" vertical="center" wrapText="1"/>
      <protection locked="0"/>
    </xf>
    <xf numFmtId="177" fontId="25" fillId="0" borderId="1" xfId="0" applyNumberFormat="1" applyFont="1" applyBorder="1" applyAlignment="1" applyProtection="1">
      <alignment horizontal="left" vertical="center" wrapText="1"/>
      <protection locked="0"/>
    </xf>
    <xf numFmtId="177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82" fontId="25" fillId="0" borderId="1" xfId="0" applyNumberFormat="1" applyFont="1" applyBorder="1" applyAlignment="1" applyProtection="1">
      <alignment horizontal="center" vertical="center" wrapText="1"/>
      <protection locked="0"/>
    </xf>
    <xf numFmtId="177" fontId="28" fillId="0" borderId="1" xfId="0" applyNumberFormat="1" applyFont="1" applyBorder="1" applyAlignment="1" applyProtection="1">
      <alignment horizontal="left" vertical="center" wrapText="1"/>
      <protection locked="0"/>
    </xf>
    <xf numFmtId="177" fontId="1" fillId="0" borderId="1" xfId="0" applyNumberFormat="1" applyFont="1" applyBorder="1" applyAlignment="1" applyProtection="1">
      <alignment horizontal="left" vertical="center" wrapText="1"/>
      <protection locked="0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77" fontId="29" fillId="0" borderId="1" xfId="0" applyNumberFormat="1" applyFont="1" applyBorder="1" applyAlignment="1" applyProtection="1">
      <alignment horizontal="left" vertical="center" wrapText="1" shrinkToFit="1"/>
      <protection locked="0"/>
    </xf>
    <xf numFmtId="9" fontId="29" fillId="0" borderId="1" xfId="0" applyNumberFormat="1" applyFont="1" applyBorder="1" applyAlignment="1" applyProtection="1">
      <alignment horizontal="center" vertical="center" wrapText="1" shrinkToFit="1"/>
      <protection locked="0"/>
    </xf>
    <xf numFmtId="177" fontId="27" fillId="0" borderId="1" xfId="0" applyNumberFormat="1" applyFont="1" applyBorder="1" applyAlignment="1" applyProtection="1">
      <alignment horizontal="center" vertical="center" wrapText="1"/>
      <protection locked="0"/>
    </xf>
    <xf numFmtId="177" fontId="27" fillId="0" borderId="1" xfId="0" applyNumberFormat="1" applyFont="1" applyBorder="1" applyAlignment="1" applyProtection="1">
      <alignment horizontal="left" vertical="center" wrapText="1" shrinkToFit="1"/>
      <protection locked="0"/>
    </xf>
    <xf numFmtId="177" fontId="29" fillId="0" borderId="1" xfId="0" applyNumberFormat="1" applyFont="1" applyBorder="1" applyAlignment="1" applyProtection="1">
      <alignment horizontal="left" vertical="center" wrapText="1"/>
      <protection locked="0"/>
    </xf>
    <xf numFmtId="177" fontId="26" fillId="0" borderId="1" xfId="0" applyNumberFormat="1" applyFont="1" applyBorder="1" applyAlignment="1" applyProtection="1">
      <alignment horizontal="left" vertical="center" wrapText="1"/>
      <protection locked="0"/>
    </xf>
    <xf numFmtId="177" fontId="2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1" fillId="0" borderId="1" xfId="3" applyFont="1" applyBorder="1" applyAlignment="1">
      <alignment horizontal="left" vertical="center" wrapText="1"/>
    </xf>
    <xf numFmtId="177" fontId="27" fillId="0" borderId="0" xfId="0" applyNumberFormat="1" applyFont="1" applyAlignment="1" applyProtection="1">
      <alignment horizontal="left" vertical="center" wrapText="1"/>
      <protection locked="0"/>
    </xf>
    <xf numFmtId="177" fontId="25" fillId="0" borderId="0" xfId="0" applyNumberFormat="1" applyFont="1" applyAlignment="1" applyProtection="1">
      <alignment horizontal="left" vertical="center" wrapText="1"/>
      <protection locked="0"/>
    </xf>
    <xf numFmtId="177" fontId="28" fillId="0" borderId="0" xfId="0" applyNumberFormat="1" applyFont="1" applyAlignment="1" applyProtection="1">
      <alignment horizontal="left" vertical="center" wrapText="1"/>
      <protection locked="0"/>
    </xf>
    <xf numFmtId="49" fontId="1" fillId="2" borderId="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179" fontId="1" fillId="2" borderId="7" xfId="0" applyNumberFormat="1" applyFont="1" applyFill="1" applyBorder="1" applyAlignment="1">
      <alignment horizontal="center" vertical="center" wrapText="1"/>
    </xf>
    <xf numFmtId="179" fontId="25" fillId="2" borderId="10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81" fontId="25" fillId="0" borderId="4" xfId="0" applyNumberFormat="1" applyFont="1" applyBorder="1" applyAlignment="1" applyProtection="1">
      <alignment horizontal="center" vertical="center" wrapText="1"/>
      <protection locked="0"/>
    </xf>
    <xf numFmtId="181" fontId="25" fillId="0" borderId="6" xfId="0" applyNumberFormat="1" applyFont="1" applyBorder="1" applyAlignment="1" applyProtection="1">
      <alignment horizontal="center" vertical="center" wrapText="1"/>
      <protection locked="0"/>
    </xf>
    <xf numFmtId="181" fontId="26" fillId="0" borderId="4" xfId="0" applyNumberFormat="1" applyFont="1" applyBorder="1" applyAlignment="1" applyProtection="1">
      <alignment horizontal="center" vertical="center" wrapText="1"/>
      <protection locked="0"/>
    </xf>
    <xf numFmtId="181" fontId="26" fillId="0" borderId="6" xfId="0" applyNumberFormat="1" applyFont="1" applyBorder="1" applyAlignment="1" applyProtection="1">
      <alignment horizontal="center" vertical="center" wrapText="1"/>
      <protection locked="0"/>
    </xf>
    <xf numFmtId="183" fontId="29" fillId="0" borderId="4" xfId="0" applyNumberFormat="1" applyFont="1" applyBorder="1" applyAlignment="1" applyProtection="1">
      <alignment horizontal="center" vertical="center" wrapText="1"/>
      <protection locked="0"/>
    </xf>
    <xf numFmtId="183" fontId="26" fillId="0" borderId="6" xfId="0" applyNumberFormat="1" applyFont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center" vertical="center"/>
    </xf>
    <xf numFmtId="177" fontId="43" fillId="3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left" vertical="center"/>
    </xf>
    <xf numFmtId="2" fontId="43" fillId="3" borderId="1" xfId="6" applyNumberFormat="1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4" fillId="3" borderId="1" xfId="5" applyFont="1" applyFill="1" applyBorder="1" applyAlignment="1">
      <alignment horizontal="center" vertical="center" wrapText="1"/>
    </xf>
  </cellXfs>
  <cellStyles count="10">
    <cellStyle name="_x0007_" xfId="8" xr:uid="{00000000-0005-0000-0000-000046000000}"/>
    <cellStyle name="_x0007_ 2 2" xfId="9" xr:uid="{00000000-0005-0000-0000-000047000000}"/>
    <cellStyle name="0,0_x000d__x000a_NA_x000d__x000a__2#增加改造工程CA-182" xfId="1" xr:uid="{00000000-0005-0000-0000-000031000000}"/>
    <cellStyle name="常规" xfId="0" builtinId="0"/>
    <cellStyle name="常规 2 28" xfId="7" xr:uid="{00000000-0005-0000-0000-000045000000}"/>
    <cellStyle name="常规 2 3" xfId="6" xr:uid="{00000000-0005-0000-0000-000044000000}"/>
    <cellStyle name="常规_净化工程部分" xfId="2" xr:uid="{00000000-0005-0000-0000-000038000000}"/>
    <cellStyle name="常规_净化工程部分造价_144" xfId="4" xr:uid="{00000000-0005-0000-0000-00003E000000}"/>
    <cellStyle name="常规_净化工程部分造价_145" xfId="3" xr:uid="{00000000-0005-0000-0000-00003A000000}"/>
    <cellStyle name="常规_净化工程部分造价_471" xfId="5" xr:uid="{00000000-0005-0000-0000-00003F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K9" sqref="K9"/>
    </sheetView>
  </sheetViews>
  <sheetFormatPr defaultColWidth="9" defaultRowHeight="14" x14ac:dyDescent="0.25"/>
  <cols>
    <col min="1" max="1" width="4.7265625" customWidth="1"/>
    <col min="2" max="2" width="21" customWidth="1"/>
    <col min="3" max="3" width="21.90625" customWidth="1"/>
    <col min="4" max="4" width="5" customWidth="1"/>
    <col min="5" max="5" width="4.7265625" customWidth="1"/>
    <col min="6" max="7" width="14.26953125" customWidth="1"/>
  </cols>
  <sheetData>
    <row r="1" spans="1:7" ht="46" customHeight="1" x14ac:dyDescent="0.25">
      <c r="A1" s="92" t="s">
        <v>0</v>
      </c>
      <c r="B1" s="93"/>
      <c r="C1" s="93"/>
      <c r="D1" s="93"/>
      <c r="E1" s="93"/>
      <c r="F1" s="93"/>
      <c r="G1" s="93"/>
    </row>
    <row r="2" spans="1:7" x14ac:dyDescent="0.25">
      <c r="A2" s="78" t="s">
        <v>1</v>
      </c>
      <c r="B2" s="78" t="s">
        <v>2</v>
      </c>
      <c r="C2" s="78" t="s">
        <v>3</v>
      </c>
      <c r="D2" s="78" t="s">
        <v>4</v>
      </c>
      <c r="E2" s="80" t="s">
        <v>5</v>
      </c>
      <c r="F2" s="82" t="s">
        <v>6</v>
      </c>
      <c r="G2" s="83"/>
    </row>
    <row r="3" spans="1:7" x14ac:dyDescent="0.25">
      <c r="A3" s="79"/>
      <c r="B3" s="79"/>
      <c r="C3" s="79"/>
      <c r="D3" s="79"/>
      <c r="E3" s="81"/>
      <c r="F3" s="84"/>
      <c r="G3" s="85"/>
    </row>
    <row r="4" spans="1:7" ht="62" customHeight="1" x14ac:dyDescent="0.25">
      <c r="A4" s="55">
        <v>1</v>
      </c>
      <c r="B4" s="56" t="s">
        <v>7</v>
      </c>
      <c r="C4" s="57"/>
      <c r="D4" s="58"/>
      <c r="E4" s="59">
        <v>1</v>
      </c>
      <c r="F4" s="88">
        <f>F5+F6+F7</f>
        <v>1452985</v>
      </c>
      <c r="G4" s="89"/>
    </row>
    <row r="5" spans="1:7" ht="62" customHeight="1" x14ac:dyDescent="0.25">
      <c r="A5" s="60">
        <v>1.1000000000000001</v>
      </c>
      <c r="B5" s="61" t="s">
        <v>8</v>
      </c>
      <c r="C5" s="62" t="s">
        <v>9</v>
      </c>
      <c r="D5" s="63" t="s">
        <v>10</v>
      </c>
      <c r="E5" s="64">
        <v>1</v>
      </c>
      <c r="F5" s="86">
        <f>分部分项明细表!I57</f>
        <v>779770</v>
      </c>
      <c r="G5" s="87"/>
    </row>
    <row r="6" spans="1:7" ht="62" customHeight="1" x14ac:dyDescent="0.25">
      <c r="A6" s="60">
        <v>1.2</v>
      </c>
      <c r="B6" s="61" t="str">
        <f>分部分项明细表!B58</f>
        <v>空调风系统</v>
      </c>
      <c r="C6" s="62" t="s">
        <v>9</v>
      </c>
      <c r="D6" s="63" t="s">
        <v>10</v>
      </c>
      <c r="E6" s="64">
        <v>1</v>
      </c>
      <c r="F6" s="86">
        <f>分部分项明细表!I102</f>
        <v>491620</v>
      </c>
      <c r="G6" s="87"/>
    </row>
    <row r="7" spans="1:7" ht="62" customHeight="1" x14ac:dyDescent="0.25">
      <c r="A7" s="60">
        <v>1.3</v>
      </c>
      <c r="B7" s="57" t="str">
        <f>分部分项明细表!A103</f>
        <v>AHU-5区域报价</v>
      </c>
      <c r="C7" s="62" t="s">
        <v>9</v>
      </c>
      <c r="D7" s="63" t="s">
        <v>10</v>
      </c>
      <c r="E7" s="64">
        <v>1</v>
      </c>
      <c r="F7" s="86">
        <f>分部分项明细表!I141</f>
        <v>181595</v>
      </c>
      <c r="G7" s="87"/>
    </row>
    <row r="8" spans="1:7" ht="62" customHeight="1" x14ac:dyDescent="0.25">
      <c r="A8" s="55">
        <v>2</v>
      </c>
      <c r="B8" s="65" t="s">
        <v>11</v>
      </c>
      <c r="C8" s="66">
        <v>0.09</v>
      </c>
      <c r="D8" s="67" t="s">
        <v>10</v>
      </c>
      <c r="E8" s="59">
        <v>1</v>
      </c>
      <c r="F8" s="86">
        <f>F4*0.09</f>
        <v>130768.65</v>
      </c>
      <c r="G8" s="87"/>
    </row>
    <row r="9" spans="1:7" ht="62" customHeight="1" x14ac:dyDescent="0.25">
      <c r="A9" s="55">
        <v>3</v>
      </c>
      <c r="B9" s="68" t="s">
        <v>12</v>
      </c>
      <c r="C9" s="69"/>
      <c r="D9" s="67" t="s">
        <v>10</v>
      </c>
      <c r="E9" s="59">
        <v>1</v>
      </c>
      <c r="F9" s="88">
        <f>F4+F8</f>
        <v>1583753.65</v>
      </c>
      <c r="G9" s="89"/>
    </row>
    <row r="10" spans="1:7" ht="62" customHeight="1" x14ac:dyDescent="0.25">
      <c r="A10" s="55">
        <v>4</v>
      </c>
      <c r="B10" s="68" t="s">
        <v>13</v>
      </c>
      <c r="C10" s="70"/>
      <c r="D10" s="67" t="s">
        <v>10</v>
      </c>
      <c r="E10" s="59">
        <v>1</v>
      </c>
      <c r="F10" s="90" t="s">
        <v>14</v>
      </c>
      <c r="G10" s="91"/>
    </row>
    <row r="11" spans="1:7" ht="62" customHeight="1" x14ac:dyDescent="0.25">
      <c r="A11" s="55">
        <v>5</v>
      </c>
      <c r="B11" s="65" t="s">
        <v>15</v>
      </c>
      <c r="C11" s="70"/>
      <c r="D11" s="71" t="s">
        <v>10</v>
      </c>
      <c r="E11" s="59">
        <v>1</v>
      </c>
      <c r="F11" s="88">
        <v>1550000</v>
      </c>
      <c r="G11" s="89"/>
    </row>
    <row r="12" spans="1:7" ht="62" customHeight="1" x14ac:dyDescent="0.25">
      <c r="A12" s="55">
        <v>6</v>
      </c>
      <c r="B12" s="65" t="s">
        <v>16</v>
      </c>
      <c r="C12" s="70"/>
      <c r="D12" s="58"/>
      <c r="E12" s="59"/>
      <c r="F12" s="90" t="s">
        <v>17</v>
      </c>
      <c r="G12" s="91"/>
    </row>
    <row r="13" spans="1:7" x14ac:dyDescent="0.25">
      <c r="A13" s="75" t="s">
        <v>18</v>
      </c>
      <c r="B13" s="76"/>
      <c r="C13" s="76"/>
      <c r="D13" s="76"/>
      <c r="E13" s="76"/>
      <c r="F13" s="76"/>
      <c r="G13" s="76"/>
    </row>
    <row r="14" spans="1:7" x14ac:dyDescent="0.25">
      <c r="A14" s="76" t="s">
        <v>19</v>
      </c>
      <c r="B14" s="76"/>
      <c r="C14" s="76"/>
      <c r="D14" s="76"/>
      <c r="E14" s="76"/>
      <c r="F14" s="76"/>
      <c r="G14" s="76"/>
    </row>
    <row r="15" spans="1:7" x14ac:dyDescent="0.25">
      <c r="A15" s="77" t="s">
        <v>20</v>
      </c>
      <c r="B15" s="76"/>
      <c r="C15" s="76"/>
      <c r="D15" s="76"/>
      <c r="E15" s="76"/>
      <c r="F15" s="76"/>
      <c r="G15" s="76"/>
    </row>
  </sheetData>
  <mergeCells count="19">
    <mergeCell ref="A1:G1"/>
    <mergeCell ref="F4:G4"/>
    <mergeCell ref="F5:G5"/>
    <mergeCell ref="F6:G6"/>
    <mergeCell ref="F7:G7"/>
    <mergeCell ref="A13:G13"/>
    <mergeCell ref="A14:G14"/>
    <mergeCell ref="A15:G15"/>
    <mergeCell ref="A2:A3"/>
    <mergeCell ref="B2:B3"/>
    <mergeCell ref="C2:C3"/>
    <mergeCell ref="D2:D3"/>
    <mergeCell ref="E2:E3"/>
    <mergeCell ref="F2:G3"/>
    <mergeCell ref="F8:G8"/>
    <mergeCell ref="F9:G9"/>
    <mergeCell ref="F10:G10"/>
    <mergeCell ref="F11:G11"/>
    <mergeCell ref="F12:G12"/>
  </mergeCells>
  <phoneticPr fontId="4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144"/>
  <sheetViews>
    <sheetView tabSelected="1" view="pageBreakPreview" topLeftCell="B1" zoomScale="130" zoomScaleNormal="115" zoomScaleSheetLayoutView="130" workbookViewId="0">
      <selection activeCell="B127" sqref="B127:J128"/>
    </sheetView>
  </sheetViews>
  <sheetFormatPr defaultColWidth="9" defaultRowHeight="13.5" x14ac:dyDescent="0.25"/>
  <cols>
    <col min="1" max="1" width="4" style="8" customWidth="1"/>
    <col min="2" max="2" width="16.453125" style="8" customWidth="1"/>
    <col min="3" max="3" width="25" style="3" customWidth="1"/>
    <col min="4" max="4" width="5.36328125" style="8" customWidth="1"/>
    <col min="5" max="5" width="6.453125" style="8" customWidth="1"/>
    <col min="6" max="6" width="9.08984375" style="8" customWidth="1"/>
    <col min="7" max="7" width="8.90625" style="8" customWidth="1"/>
    <col min="8" max="9" width="11.26953125" style="8" customWidth="1"/>
    <col min="10" max="10" width="16.453125" style="8" customWidth="1"/>
    <col min="11" max="11" width="9.26953125" style="8"/>
    <col min="12" max="16384" width="9" style="8"/>
  </cols>
  <sheetData>
    <row r="1" spans="1:12" s="1" customFormat="1" ht="47" customHeight="1" x14ac:dyDescent="0.25">
      <c r="A1" s="99" t="s">
        <v>21</v>
      </c>
      <c r="B1" s="99"/>
      <c r="C1" s="100"/>
      <c r="D1" s="99"/>
      <c r="E1" s="99"/>
      <c r="F1" s="99"/>
      <c r="G1" s="99"/>
      <c r="H1" s="99"/>
      <c r="I1" s="99"/>
      <c r="J1" s="99"/>
    </row>
    <row r="2" spans="1:12" s="1" customFormat="1" ht="24" customHeight="1" x14ac:dyDescent="0.25">
      <c r="A2" s="101" t="s">
        <v>22</v>
      </c>
      <c r="B2" s="102"/>
      <c r="C2" s="101"/>
      <c r="D2" s="102"/>
      <c r="E2" s="102"/>
      <c r="F2" s="102"/>
      <c r="G2" s="102"/>
      <c r="H2" s="101"/>
      <c r="I2" s="101"/>
      <c r="J2" s="102"/>
    </row>
    <row r="3" spans="1:12" s="2" customFormat="1" ht="31.5" customHeight="1" x14ac:dyDescent="0.25">
      <c r="A3" s="95" t="s">
        <v>1</v>
      </c>
      <c r="B3" s="95" t="s">
        <v>2</v>
      </c>
      <c r="C3" s="95" t="s">
        <v>23</v>
      </c>
      <c r="D3" s="95" t="s">
        <v>24</v>
      </c>
      <c r="E3" s="97" t="s">
        <v>5</v>
      </c>
      <c r="F3" s="97" t="s">
        <v>25</v>
      </c>
      <c r="G3" s="98"/>
      <c r="H3" s="97" t="s">
        <v>26</v>
      </c>
      <c r="I3" s="97" t="s">
        <v>27</v>
      </c>
      <c r="J3" s="97" t="s">
        <v>28</v>
      </c>
      <c r="L3" s="34"/>
    </row>
    <row r="4" spans="1:12" s="2" customFormat="1" ht="26" customHeight="1" x14ac:dyDescent="0.25">
      <c r="A4" s="96"/>
      <c r="B4" s="96"/>
      <c r="C4" s="96"/>
      <c r="D4" s="96"/>
      <c r="E4" s="98"/>
      <c r="F4" s="9" t="s">
        <v>29</v>
      </c>
      <c r="G4" s="10" t="s">
        <v>30</v>
      </c>
      <c r="H4" s="97"/>
      <c r="I4" s="97"/>
      <c r="J4" s="97"/>
      <c r="L4" s="34"/>
    </row>
    <row r="5" spans="1:12" s="2" customFormat="1" ht="39" customHeight="1" x14ac:dyDescent="0.25">
      <c r="A5" s="11" t="s">
        <v>31</v>
      </c>
      <c r="B5" s="11" t="s">
        <v>32</v>
      </c>
      <c r="C5" s="12"/>
      <c r="D5" s="11"/>
      <c r="E5" s="11"/>
      <c r="F5" s="11"/>
      <c r="G5" s="13"/>
      <c r="H5" s="14"/>
      <c r="I5" s="13"/>
      <c r="J5" s="11"/>
      <c r="L5" s="34"/>
    </row>
    <row r="6" spans="1:12" s="3" customFormat="1" ht="97" customHeight="1" x14ac:dyDescent="0.25">
      <c r="A6" s="15">
        <v>1</v>
      </c>
      <c r="B6" s="15" t="s">
        <v>33</v>
      </c>
      <c r="C6" s="73" t="s">
        <v>196</v>
      </c>
      <c r="D6" s="15" t="s">
        <v>34</v>
      </c>
      <c r="E6" s="15">
        <v>1</v>
      </c>
      <c r="F6" s="15">
        <v>120000</v>
      </c>
      <c r="G6" s="15">
        <v>1000</v>
      </c>
      <c r="H6" s="17">
        <f>F6+G6</f>
        <v>121000</v>
      </c>
      <c r="I6" s="17">
        <f>E6*H6</f>
        <v>121000</v>
      </c>
      <c r="J6" s="17" t="s">
        <v>35</v>
      </c>
      <c r="K6" s="8"/>
    </row>
    <row r="7" spans="1:12" s="3" customFormat="1" ht="97" customHeight="1" x14ac:dyDescent="0.25">
      <c r="A7" s="15">
        <v>2</v>
      </c>
      <c r="B7" s="15" t="s">
        <v>36</v>
      </c>
      <c r="C7" s="16" t="s">
        <v>37</v>
      </c>
      <c r="D7" s="15" t="s">
        <v>34</v>
      </c>
      <c r="E7" s="15">
        <v>1</v>
      </c>
      <c r="F7" s="15">
        <v>72000</v>
      </c>
      <c r="G7" s="15">
        <v>1000</v>
      </c>
      <c r="H7" s="17">
        <f t="shared" ref="H7:H38" si="0">F7+G7</f>
        <v>73000</v>
      </c>
      <c r="I7" s="17">
        <f t="shared" ref="I7:I38" si="1">E7*H7</f>
        <v>73000</v>
      </c>
      <c r="J7" s="17" t="s">
        <v>35</v>
      </c>
      <c r="K7" s="8"/>
    </row>
    <row r="8" spans="1:12" s="3" customFormat="1" ht="99" customHeight="1" x14ac:dyDescent="0.25">
      <c r="A8" s="15">
        <v>3</v>
      </c>
      <c r="B8" s="15" t="s">
        <v>38</v>
      </c>
      <c r="C8" s="16" t="s">
        <v>39</v>
      </c>
      <c r="D8" s="15" t="s">
        <v>34</v>
      </c>
      <c r="E8" s="15">
        <v>1</v>
      </c>
      <c r="F8" s="15">
        <v>52000</v>
      </c>
      <c r="G8" s="15">
        <v>1000</v>
      </c>
      <c r="H8" s="17">
        <f t="shared" si="0"/>
        <v>53000</v>
      </c>
      <c r="I8" s="17">
        <f t="shared" si="1"/>
        <v>53000</v>
      </c>
      <c r="J8" s="17" t="s">
        <v>35</v>
      </c>
      <c r="K8" s="8"/>
    </row>
    <row r="9" spans="1:12" s="3" customFormat="1" ht="99" customHeight="1" x14ac:dyDescent="0.25">
      <c r="A9" s="15">
        <v>4</v>
      </c>
      <c r="B9" s="15" t="s">
        <v>40</v>
      </c>
      <c r="C9" s="16" t="s">
        <v>41</v>
      </c>
      <c r="D9" s="15" t="s">
        <v>34</v>
      </c>
      <c r="E9" s="15">
        <v>1</v>
      </c>
      <c r="F9" s="15">
        <v>78000</v>
      </c>
      <c r="G9" s="15">
        <v>1000</v>
      </c>
      <c r="H9" s="17">
        <f t="shared" si="0"/>
        <v>79000</v>
      </c>
      <c r="I9" s="17">
        <f t="shared" si="1"/>
        <v>79000</v>
      </c>
      <c r="J9" s="17" t="s">
        <v>35</v>
      </c>
      <c r="K9" s="8"/>
    </row>
    <row r="10" spans="1:12" s="3" customFormat="1" ht="112" customHeight="1" x14ac:dyDescent="0.25">
      <c r="A10" s="15">
        <v>5</v>
      </c>
      <c r="B10" s="16" t="s">
        <v>42</v>
      </c>
      <c r="C10" s="16" t="s">
        <v>43</v>
      </c>
      <c r="D10" s="15" t="s">
        <v>34</v>
      </c>
      <c r="E10" s="15">
        <v>1</v>
      </c>
      <c r="F10" s="15">
        <v>171000</v>
      </c>
      <c r="G10" s="15">
        <v>1000</v>
      </c>
      <c r="H10" s="17">
        <f t="shared" si="0"/>
        <v>172000</v>
      </c>
      <c r="I10" s="17">
        <f t="shared" si="1"/>
        <v>172000</v>
      </c>
      <c r="J10" s="72" t="s">
        <v>197</v>
      </c>
      <c r="K10" s="8"/>
    </row>
    <row r="11" spans="1:12" s="3" customFormat="1" ht="49" customHeight="1" x14ac:dyDescent="0.25">
      <c r="A11" s="15">
        <v>6</v>
      </c>
      <c r="B11" s="16" t="s">
        <v>44</v>
      </c>
      <c r="C11" s="16" t="s">
        <v>45</v>
      </c>
      <c r="D11" s="15" t="s">
        <v>34</v>
      </c>
      <c r="E11" s="15">
        <v>1</v>
      </c>
      <c r="F11" s="18">
        <v>25500</v>
      </c>
      <c r="G11" s="15">
        <v>1000</v>
      </c>
      <c r="H11" s="17">
        <f t="shared" si="0"/>
        <v>26500</v>
      </c>
      <c r="I11" s="17">
        <f t="shared" si="1"/>
        <v>26500</v>
      </c>
      <c r="J11" s="15" t="s">
        <v>46</v>
      </c>
    </row>
    <row r="12" spans="1:12" s="3" customFormat="1" ht="49" customHeight="1" x14ac:dyDescent="0.25">
      <c r="A12" s="15">
        <v>7</v>
      </c>
      <c r="B12" s="16" t="s">
        <v>47</v>
      </c>
      <c r="C12" s="16"/>
      <c r="D12" s="15" t="s">
        <v>10</v>
      </c>
      <c r="E12" s="15">
        <v>1</v>
      </c>
      <c r="F12" s="18">
        <v>1200</v>
      </c>
      <c r="G12" s="15">
        <v>400</v>
      </c>
      <c r="H12" s="17">
        <f t="shared" si="0"/>
        <v>1600</v>
      </c>
      <c r="I12" s="17">
        <f t="shared" si="1"/>
        <v>1600</v>
      </c>
      <c r="J12" s="35" t="s">
        <v>48</v>
      </c>
    </row>
    <row r="13" spans="1:12" s="3" customFormat="1" ht="49" customHeight="1" x14ac:dyDescent="0.25">
      <c r="A13" s="15">
        <v>8</v>
      </c>
      <c r="B13" s="16" t="s">
        <v>49</v>
      </c>
      <c r="C13" s="16"/>
      <c r="D13" s="15" t="s">
        <v>10</v>
      </c>
      <c r="E13" s="15">
        <v>1</v>
      </c>
      <c r="F13" s="18">
        <v>1200</v>
      </c>
      <c r="G13" s="15">
        <v>400</v>
      </c>
      <c r="H13" s="17">
        <f t="shared" si="0"/>
        <v>1600</v>
      </c>
      <c r="I13" s="17">
        <f t="shared" si="1"/>
        <v>1600</v>
      </c>
      <c r="J13" s="35" t="s">
        <v>48</v>
      </c>
    </row>
    <row r="14" spans="1:12" s="4" customFormat="1" ht="32" customHeight="1" x14ac:dyDescent="0.25">
      <c r="A14" s="15">
        <v>9</v>
      </c>
      <c r="B14" s="106" t="s">
        <v>50</v>
      </c>
      <c r="C14" s="106" t="s">
        <v>51</v>
      </c>
      <c r="D14" s="107" t="s">
        <v>34</v>
      </c>
      <c r="E14" s="107">
        <v>2</v>
      </c>
      <c r="F14" s="108">
        <v>8200</v>
      </c>
      <c r="G14" s="109">
        <v>500</v>
      </c>
      <c r="H14" s="110">
        <f t="shared" si="0"/>
        <v>8700</v>
      </c>
      <c r="I14" s="110">
        <f t="shared" si="1"/>
        <v>17400</v>
      </c>
      <c r="J14" s="109" t="s">
        <v>200</v>
      </c>
      <c r="K14" s="36"/>
      <c r="L14" s="37"/>
    </row>
    <row r="15" spans="1:12" s="4" customFormat="1" ht="33" customHeight="1" x14ac:dyDescent="0.25">
      <c r="A15" s="15">
        <v>10</v>
      </c>
      <c r="B15" s="106" t="s">
        <v>53</v>
      </c>
      <c r="C15" s="106" t="s">
        <v>54</v>
      </c>
      <c r="D15" s="107" t="s">
        <v>34</v>
      </c>
      <c r="E15" s="107">
        <v>2</v>
      </c>
      <c r="F15" s="108">
        <v>8200</v>
      </c>
      <c r="G15" s="109">
        <v>500</v>
      </c>
      <c r="H15" s="110">
        <f t="shared" si="0"/>
        <v>8700</v>
      </c>
      <c r="I15" s="110">
        <f t="shared" si="1"/>
        <v>17400</v>
      </c>
      <c r="J15" s="109" t="s">
        <v>200</v>
      </c>
      <c r="K15" s="36"/>
      <c r="L15" s="37"/>
    </row>
    <row r="16" spans="1:12" s="4" customFormat="1" ht="36" customHeight="1" x14ac:dyDescent="0.25">
      <c r="A16" s="15">
        <v>11</v>
      </c>
      <c r="B16" s="16" t="s">
        <v>55</v>
      </c>
      <c r="C16" s="16" t="s">
        <v>56</v>
      </c>
      <c r="D16" s="15" t="s">
        <v>34</v>
      </c>
      <c r="E16" s="15">
        <v>1</v>
      </c>
      <c r="F16" s="20">
        <v>5500</v>
      </c>
      <c r="G16" s="15">
        <v>500</v>
      </c>
      <c r="H16" s="17">
        <f t="shared" si="0"/>
        <v>6000</v>
      </c>
      <c r="I16" s="17">
        <f t="shared" si="1"/>
        <v>6000</v>
      </c>
      <c r="J16" s="15" t="s">
        <v>57</v>
      </c>
      <c r="K16" s="36"/>
      <c r="L16" s="38"/>
    </row>
    <row r="17" spans="1:12" s="4" customFormat="1" ht="22" customHeight="1" x14ac:dyDescent="0.25">
      <c r="A17" s="15">
        <v>12</v>
      </c>
      <c r="B17" s="16" t="s">
        <v>58</v>
      </c>
      <c r="C17" s="16" t="s">
        <v>59</v>
      </c>
      <c r="D17" s="15" t="s">
        <v>60</v>
      </c>
      <c r="E17" s="15">
        <v>40</v>
      </c>
      <c r="F17" s="20">
        <v>60</v>
      </c>
      <c r="G17" s="15">
        <v>30</v>
      </c>
      <c r="H17" s="17">
        <f t="shared" si="0"/>
        <v>90</v>
      </c>
      <c r="I17" s="17">
        <f t="shared" si="1"/>
        <v>3600</v>
      </c>
      <c r="J17" s="15" t="s">
        <v>61</v>
      </c>
      <c r="K17" s="36"/>
      <c r="L17" s="38"/>
    </row>
    <row r="18" spans="1:12" s="4" customFormat="1" ht="22" customHeight="1" x14ac:dyDescent="0.25">
      <c r="A18" s="15">
        <v>13</v>
      </c>
      <c r="B18" s="16" t="s">
        <v>62</v>
      </c>
      <c r="C18" s="16" t="s">
        <v>63</v>
      </c>
      <c r="D18" s="15" t="s">
        <v>60</v>
      </c>
      <c r="E18" s="15">
        <v>90</v>
      </c>
      <c r="F18" s="20">
        <v>65</v>
      </c>
      <c r="G18" s="15">
        <v>35</v>
      </c>
      <c r="H18" s="17">
        <f t="shared" si="0"/>
        <v>100</v>
      </c>
      <c r="I18" s="17">
        <f t="shared" si="1"/>
        <v>9000</v>
      </c>
      <c r="J18" s="15" t="s">
        <v>61</v>
      </c>
      <c r="K18" s="36"/>
      <c r="L18" s="38"/>
    </row>
    <row r="19" spans="1:12" s="4" customFormat="1" ht="22" customHeight="1" x14ac:dyDescent="0.25">
      <c r="A19" s="15">
        <v>14</v>
      </c>
      <c r="B19" s="16" t="s">
        <v>62</v>
      </c>
      <c r="C19" s="16" t="s">
        <v>64</v>
      </c>
      <c r="D19" s="15" t="s">
        <v>60</v>
      </c>
      <c r="E19" s="15">
        <v>110</v>
      </c>
      <c r="F19" s="15">
        <v>70</v>
      </c>
      <c r="G19" s="15">
        <v>40</v>
      </c>
      <c r="H19" s="17">
        <f t="shared" si="0"/>
        <v>110</v>
      </c>
      <c r="I19" s="17">
        <f t="shared" si="1"/>
        <v>12100</v>
      </c>
      <c r="J19" s="15" t="s">
        <v>61</v>
      </c>
      <c r="K19" s="36"/>
      <c r="L19" s="39"/>
    </row>
    <row r="20" spans="1:12" s="4" customFormat="1" ht="22" customHeight="1" x14ac:dyDescent="0.25">
      <c r="A20" s="15">
        <v>15</v>
      </c>
      <c r="B20" s="16" t="s">
        <v>62</v>
      </c>
      <c r="C20" s="16" t="s">
        <v>65</v>
      </c>
      <c r="D20" s="15" t="s">
        <v>60</v>
      </c>
      <c r="E20" s="15">
        <v>90</v>
      </c>
      <c r="F20" s="15">
        <v>90</v>
      </c>
      <c r="G20" s="15">
        <v>45</v>
      </c>
      <c r="H20" s="17">
        <f t="shared" si="0"/>
        <v>135</v>
      </c>
      <c r="I20" s="17">
        <f t="shared" si="1"/>
        <v>12150</v>
      </c>
      <c r="J20" s="15" t="s">
        <v>61</v>
      </c>
      <c r="K20" s="36"/>
      <c r="L20" s="39"/>
    </row>
    <row r="21" spans="1:12" s="4" customFormat="1" ht="22" customHeight="1" x14ac:dyDescent="0.25">
      <c r="A21" s="15">
        <v>16</v>
      </c>
      <c r="B21" s="16" t="s">
        <v>62</v>
      </c>
      <c r="C21" s="16" t="s">
        <v>66</v>
      </c>
      <c r="D21" s="15" t="s">
        <v>60</v>
      </c>
      <c r="E21" s="15">
        <v>80</v>
      </c>
      <c r="F21" s="15">
        <v>120</v>
      </c>
      <c r="G21" s="15">
        <v>50</v>
      </c>
      <c r="H21" s="17">
        <f t="shared" si="0"/>
        <v>170</v>
      </c>
      <c r="I21" s="17">
        <f t="shared" si="1"/>
        <v>13600</v>
      </c>
      <c r="J21" s="15" t="s">
        <v>61</v>
      </c>
      <c r="K21" s="36"/>
      <c r="L21" s="39"/>
    </row>
    <row r="22" spans="1:12" s="4" customFormat="1" ht="22" customHeight="1" x14ac:dyDescent="0.25">
      <c r="A22" s="15">
        <v>17</v>
      </c>
      <c r="B22" s="16" t="s">
        <v>62</v>
      </c>
      <c r="C22" s="16" t="s">
        <v>67</v>
      </c>
      <c r="D22" s="15" t="s">
        <v>60</v>
      </c>
      <c r="E22" s="15">
        <v>90</v>
      </c>
      <c r="F22" s="20">
        <v>170</v>
      </c>
      <c r="G22" s="15">
        <v>60</v>
      </c>
      <c r="H22" s="17">
        <f t="shared" si="0"/>
        <v>230</v>
      </c>
      <c r="I22" s="17">
        <f t="shared" si="1"/>
        <v>20700</v>
      </c>
      <c r="J22" s="15" t="s">
        <v>61</v>
      </c>
      <c r="K22" s="36"/>
      <c r="L22" s="40"/>
    </row>
    <row r="23" spans="1:12" s="4" customFormat="1" ht="27" customHeight="1" x14ac:dyDescent="0.25">
      <c r="A23" s="15">
        <v>18</v>
      </c>
      <c r="B23" s="16" t="s">
        <v>68</v>
      </c>
      <c r="C23" s="16" t="s">
        <v>69</v>
      </c>
      <c r="D23" s="15" t="s">
        <v>10</v>
      </c>
      <c r="E23" s="15">
        <v>1</v>
      </c>
      <c r="F23" s="15">
        <v>4500</v>
      </c>
      <c r="G23" s="15">
        <v>2000</v>
      </c>
      <c r="H23" s="17">
        <f t="shared" si="0"/>
        <v>6500</v>
      </c>
      <c r="I23" s="17">
        <f t="shared" si="1"/>
        <v>6500</v>
      </c>
      <c r="J23" s="15" t="s">
        <v>70</v>
      </c>
      <c r="K23" s="36"/>
      <c r="L23" s="39"/>
    </row>
    <row r="24" spans="1:12" s="4" customFormat="1" ht="29" customHeight="1" x14ac:dyDescent="0.25">
      <c r="A24" s="15">
        <v>19</v>
      </c>
      <c r="B24" s="16" t="s">
        <v>71</v>
      </c>
      <c r="C24" s="16" t="s">
        <v>72</v>
      </c>
      <c r="D24" s="15" t="s">
        <v>73</v>
      </c>
      <c r="E24" s="15">
        <v>20</v>
      </c>
      <c r="F24" s="20">
        <v>260</v>
      </c>
      <c r="G24" s="15">
        <v>40</v>
      </c>
      <c r="H24" s="17">
        <f t="shared" si="0"/>
        <v>300</v>
      </c>
      <c r="I24" s="17">
        <f t="shared" si="1"/>
        <v>6000</v>
      </c>
      <c r="J24" s="15" t="s">
        <v>52</v>
      </c>
      <c r="K24" s="36"/>
      <c r="L24" s="39"/>
    </row>
    <row r="25" spans="1:12" s="4" customFormat="1" ht="29" customHeight="1" x14ac:dyDescent="0.25">
      <c r="A25" s="15">
        <v>20</v>
      </c>
      <c r="B25" s="16" t="s">
        <v>71</v>
      </c>
      <c r="C25" s="16" t="s">
        <v>74</v>
      </c>
      <c r="D25" s="15" t="s">
        <v>73</v>
      </c>
      <c r="E25" s="15">
        <v>5</v>
      </c>
      <c r="F25" s="20">
        <v>290</v>
      </c>
      <c r="G25" s="15">
        <v>60</v>
      </c>
      <c r="H25" s="17">
        <f t="shared" si="0"/>
        <v>350</v>
      </c>
      <c r="I25" s="17">
        <f t="shared" si="1"/>
        <v>1750</v>
      </c>
      <c r="J25" s="15" t="s">
        <v>52</v>
      </c>
      <c r="K25" s="36"/>
      <c r="L25" s="39"/>
    </row>
    <row r="26" spans="1:12" s="4" customFormat="1" ht="29" customHeight="1" x14ac:dyDescent="0.25">
      <c r="A26" s="15">
        <v>21</v>
      </c>
      <c r="B26" s="16" t="s">
        <v>71</v>
      </c>
      <c r="C26" s="16" t="s">
        <v>75</v>
      </c>
      <c r="D26" s="15" t="s">
        <v>73</v>
      </c>
      <c r="E26" s="15">
        <v>5</v>
      </c>
      <c r="F26" s="20">
        <v>290</v>
      </c>
      <c r="G26" s="15">
        <v>70</v>
      </c>
      <c r="H26" s="17">
        <f t="shared" si="0"/>
        <v>360</v>
      </c>
      <c r="I26" s="17">
        <f t="shared" si="1"/>
        <v>1800</v>
      </c>
      <c r="J26" s="15" t="s">
        <v>52</v>
      </c>
      <c r="K26" s="36"/>
      <c r="L26" s="39"/>
    </row>
    <row r="27" spans="1:12" s="4" customFormat="1" ht="29" customHeight="1" x14ac:dyDescent="0.25">
      <c r="A27" s="15">
        <v>22</v>
      </c>
      <c r="B27" s="16" t="s">
        <v>71</v>
      </c>
      <c r="C27" s="16" t="s">
        <v>76</v>
      </c>
      <c r="D27" s="15" t="s">
        <v>73</v>
      </c>
      <c r="E27" s="15">
        <v>32</v>
      </c>
      <c r="F27" s="20">
        <v>380</v>
      </c>
      <c r="G27" s="15">
        <v>80</v>
      </c>
      <c r="H27" s="17">
        <f t="shared" si="0"/>
        <v>460</v>
      </c>
      <c r="I27" s="17">
        <f t="shared" si="1"/>
        <v>14720</v>
      </c>
      <c r="J27" s="15" t="s">
        <v>52</v>
      </c>
      <c r="K27" s="36"/>
      <c r="L27" s="39"/>
    </row>
    <row r="28" spans="1:12" s="4" customFormat="1" ht="29" customHeight="1" x14ac:dyDescent="0.25">
      <c r="A28" s="15">
        <v>23</v>
      </c>
      <c r="B28" s="16" t="s">
        <v>71</v>
      </c>
      <c r="C28" s="16" t="s">
        <v>77</v>
      </c>
      <c r="D28" s="15" t="s">
        <v>73</v>
      </c>
      <c r="E28" s="15">
        <v>7</v>
      </c>
      <c r="F28" s="20">
        <v>620</v>
      </c>
      <c r="G28" s="15">
        <v>100</v>
      </c>
      <c r="H28" s="17">
        <f t="shared" si="0"/>
        <v>720</v>
      </c>
      <c r="I28" s="17">
        <f t="shared" si="1"/>
        <v>5040</v>
      </c>
      <c r="J28" s="15" t="s">
        <v>52</v>
      </c>
      <c r="K28" s="36"/>
      <c r="L28" s="39"/>
    </row>
    <row r="29" spans="1:12" s="4" customFormat="1" ht="29" customHeight="1" x14ac:dyDescent="0.25">
      <c r="A29" s="15">
        <v>24</v>
      </c>
      <c r="B29" s="16" t="s">
        <v>78</v>
      </c>
      <c r="C29" s="16" t="s">
        <v>79</v>
      </c>
      <c r="D29" s="15" t="s">
        <v>73</v>
      </c>
      <c r="E29" s="15">
        <v>4</v>
      </c>
      <c r="F29" s="20">
        <v>35</v>
      </c>
      <c r="G29" s="15">
        <v>25</v>
      </c>
      <c r="H29" s="17">
        <f t="shared" si="0"/>
        <v>60</v>
      </c>
      <c r="I29" s="17">
        <f t="shared" si="1"/>
        <v>240</v>
      </c>
      <c r="J29" s="15" t="s">
        <v>52</v>
      </c>
      <c r="K29" s="36"/>
      <c r="L29" s="39"/>
    </row>
    <row r="30" spans="1:12" s="4" customFormat="1" ht="29" customHeight="1" x14ac:dyDescent="0.25">
      <c r="A30" s="15">
        <v>25</v>
      </c>
      <c r="B30" s="16" t="s">
        <v>78</v>
      </c>
      <c r="C30" s="16" t="s">
        <v>80</v>
      </c>
      <c r="D30" s="15" t="s">
        <v>73</v>
      </c>
      <c r="E30" s="15">
        <v>20</v>
      </c>
      <c r="F30" s="20">
        <v>20</v>
      </c>
      <c r="G30" s="15">
        <v>15</v>
      </c>
      <c r="H30" s="17">
        <f t="shared" si="0"/>
        <v>35</v>
      </c>
      <c r="I30" s="17">
        <f t="shared" si="1"/>
        <v>700</v>
      </c>
      <c r="J30" s="15" t="s">
        <v>52</v>
      </c>
      <c r="K30" s="36"/>
      <c r="L30" s="39"/>
    </row>
    <row r="31" spans="1:12" s="4" customFormat="1" ht="29" customHeight="1" x14ac:dyDescent="0.25">
      <c r="A31" s="15">
        <v>26</v>
      </c>
      <c r="B31" s="16" t="s">
        <v>81</v>
      </c>
      <c r="C31" s="16" t="s">
        <v>82</v>
      </c>
      <c r="D31" s="15" t="s">
        <v>73</v>
      </c>
      <c r="E31" s="15">
        <v>1</v>
      </c>
      <c r="F31" s="20">
        <v>360</v>
      </c>
      <c r="G31" s="15">
        <v>50</v>
      </c>
      <c r="H31" s="17">
        <f t="shared" si="0"/>
        <v>410</v>
      </c>
      <c r="I31" s="17">
        <f t="shared" si="1"/>
        <v>410</v>
      </c>
      <c r="J31" s="15" t="s">
        <v>52</v>
      </c>
      <c r="K31" s="36"/>
      <c r="L31" s="39"/>
    </row>
    <row r="32" spans="1:12" s="4" customFormat="1" ht="29" customHeight="1" x14ac:dyDescent="0.25">
      <c r="A32" s="15">
        <v>27</v>
      </c>
      <c r="B32" s="16" t="s">
        <v>81</v>
      </c>
      <c r="C32" s="16" t="s">
        <v>72</v>
      </c>
      <c r="D32" s="15" t="s">
        <v>73</v>
      </c>
      <c r="E32" s="15">
        <v>4</v>
      </c>
      <c r="F32" s="20">
        <v>410</v>
      </c>
      <c r="G32" s="15">
        <v>60</v>
      </c>
      <c r="H32" s="17">
        <f t="shared" si="0"/>
        <v>470</v>
      </c>
      <c r="I32" s="17">
        <f t="shared" si="1"/>
        <v>1880</v>
      </c>
      <c r="J32" s="15" t="s">
        <v>52</v>
      </c>
      <c r="K32" s="36"/>
      <c r="L32" s="39"/>
    </row>
    <row r="33" spans="1:12" s="4" customFormat="1" ht="29" customHeight="1" x14ac:dyDescent="0.25">
      <c r="A33" s="15">
        <v>28</v>
      </c>
      <c r="B33" s="16" t="s">
        <v>81</v>
      </c>
      <c r="C33" s="16" t="s">
        <v>74</v>
      </c>
      <c r="D33" s="15" t="s">
        <v>73</v>
      </c>
      <c r="E33" s="15">
        <v>1</v>
      </c>
      <c r="F33" s="20">
        <v>670</v>
      </c>
      <c r="G33" s="15">
        <v>70</v>
      </c>
      <c r="H33" s="17">
        <f t="shared" si="0"/>
        <v>740</v>
      </c>
      <c r="I33" s="17">
        <f t="shared" si="1"/>
        <v>740</v>
      </c>
      <c r="J33" s="15" t="s">
        <v>52</v>
      </c>
      <c r="K33" s="36"/>
      <c r="L33" s="39"/>
    </row>
    <row r="34" spans="1:12" s="4" customFormat="1" ht="29" customHeight="1" x14ac:dyDescent="0.25">
      <c r="A34" s="15">
        <v>29</v>
      </c>
      <c r="B34" s="16" t="s">
        <v>81</v>
      </c>
      <c r="C34" s="16" t="s">
        <v>76</v>
      </c>
      <c r="D34" s="15" t="s">
        <v>73</v>
      </c>
      <c r="E34" s="15">
        <v>14</v>
      </c>
      <c r="F34" s="20">
        <v>790</v>
      </c>
      <c r="G34" s="15">
        <v>80</v>
      </c>
      <c r="H34" s="17">
        <f t="shared" si="0"/>
        <v>870</v>
      </c>
      <c r="I34" s="17">
        <f t="shared" si="1"/>
        <v>12180</v>
      </c>
      <c r="J34" s="15" t="s">
        <v>52</v>
      </c>
      <c r="K34" s="36"/>
      <c r="L34" s="39"/>
    </row>
    <row r="35" spans="1:12" s="4" customFormat="1" ht="29" customHeight="1" x14ac:dyDescent="0.25">
      <c r="A35" s="15">
        <v>30</v>
      </c>
      <c r="B35" s="16" t="s">
        <v>83</v>
      </c>
      <c r="C35" s="16" t="s">
        <v>76</v>
      </c>
      <c r="D35" s="15" t="s">
        <v>73</v>
      </c>
      <c r="E35" s="15">
        <v>8</v>
      </c>
      <c r="F35" s="20">
        <v>760</v>
      </c>
      <c r="G35" s="15">
        <v>80</v>
      </c>
      <c r="H35" s="17">
        <f t="shared" si="0"/>
        <v>840</v>
      </c>
      <c r="I35" s="17">
        <f t="shared" si="1"/>
        <v>6720</v>
      </c>
      <c r="J35" s="15" t="s">
        <v>52</v>
      </c>
      <c r="K35" s="36"/>
      <c r="L35" s="39"/>
    </row>
    <row r="36" spans="1:12" s="4" customFormat="1" ht="29" customHeight="1" x14ac:dyDescent="0.25">
      <c r="A36" s="15">
        <v>31</v>
      </c>
      <c r="B36" s="16" t="s">
        <v>84</v>
      </c>
      <c r="C36" s="16" t="s">
        <v>85</v>
      </c>
      <c r="D36" s="15" t="s">
        <v>73</v>
      </c>
      <c r="E36" s="15">
        <v>24</v>
      </c>
      <c r="F36" s="20">
        <v>70</v>
      </c>
      <c r="G36" s="15">
        <v>20</v>
      </c>
      <c r="H36" s="17">
        <f t="shared" si="0"/>
        <v>90</v>
      </c>
      <c r="I36" s="17">
        <f t="shared" si="1"/>
        <v>2160</v>
      </c>
      <c r="J36" s="15" t="s">
        <v>52</v>
      </c>
      <c r="K36" s="36"/>
      <c r="L36" s="39"/>
    </row>
    <row r="37" spans="1:12" s="4" customFormat="1" ht="29" customHeight="1" x14ac:dyDescent="0.25">
      <c r="A37" s="15">
        <v>32</v>
      </c>
      <c r="B37" s="16" t="s">
        <v>86</v>
      </c>
      <c r="C37" s="16" t="s">
        <v>87</v>
      </c>
      <c r="D37" s="15" t="s">
        <v>73</v>
      </c>
      <c r="E37" s="15">
        <v>1</v>
      </c>
      <c r="F37" s="20">
        <v>1300</v>
      </c>
      <c r="G37" s="15">
        <v>200</v>
      </c>
      <c r="H37" s="17">
        <f t="shared" si="0"/>
        <v>1500</v>
      </c>
      <c r="I37" s="17">
        <f t="shared" si="1"/>
        <v>1500</v>
      </c>
      <c r="J37" s="15" t="s">
        <v>52</v>
      </c>
      <c r="K37" s="36"/>
      <c r="L37" s="39"/>
    </row>
    <row r="38" spans="1:12" s="4" customFormat="1" ht="29" customHeight="1" x14ac:dyDescent="0.25">
      <c r="A38" s="15">
        <v>33</v>
      </c>
      <c r="B38" s="16" t="s">
        <v>86</v>
      </c>
      <c r="C38" s="16" t="s">
        <v>74</v>
      </c>
      <c r="D38" s="15" t="s">
        <v>73</v>
      </c>
      <c r="E38" s="15">
        <v>3</v>
      </c>
      <c r="F38" s="20">
        <v>1900</v>
      </c>
      <c r="G38" s="15">
        <v>200</v>
      </c>
      <c r="H38" s="17">
        <f t="shared" si="0"/>
        <v>2100</v>
      </c>
      <c r="I38" s="17">
        <f t="shared" si="1"/>
        <v>6300</v>
      </c>
      <c r="J38" s="15" t="s">
        <v>52</v>
      </c>
      <c r="K38" s="36"/>
      <c r="L38" s="39"/>
    </row>
    <row r="39" spans="1:12" s="4" customFormat="1" ht="29" customHeight="1" x14ac:dyDescent="0.25">
      <c r="A39" s="15">
        <v>34</v>
      </c>
      <c r="B39" s="16" t="s">
        <v>86</v>
      </c>
      <c r="C39" s="16" t="s">
        <v>75</v>
      </c>
      <c r="D39" s="15" t="s">
        <v>73</v>
      </c>
      <c r="E39" s="15">
        <v>1</v>
      </c>
      <c r="F39" s="20">
        <v>2100</v>
      </c>
      <c r="G39" s="15">
        <v>200</v>
      </c>
      <c r="H39" s="17">
        <f t="shared" ref="H39:H56" si="2">F39+G39</f>
        <v>2300</v>
      </c>
      <c r="I39" s="17">
        <f t="shared" ref="I39:I56" si="3">E39*H39</f>
        <v>2300</v>
      </c>
      <c r="J39" s="15" t="s">
        <v>52</v>
      </c>
      <c r="K39" s="36"/>
      <c r="L39" s="39"/>
    </row>
    <row r="40" spans="1:12" s="4" customFormat="1" ht="29" customHeight="1" x14ac:dyDescent="0.25">
      <c r="A40" s="15">
        <v>35</v>
      </c>
      <c r="B40" s="16" t="s">
        <v>88</v>
      </c>
      <c r="C40" s="16" t="s">
        <v>77</v>
      </c>
      <c r="D40" s="15" t="s">
        <v>73</v>
      </c>
      <c r="E40" s="15">
        <v>6</v>
      </c>
      <c r="F40" s="20">
        <v>2500</v>
      </c>
      <c r="G40" s="15">
        <v>200</v>
      </c>
      <c r="H40" s="17">
        <f t="shared" si="2"/>
        <v>2700</v>
      </c>
      <c r="I40" s="17">
        <f t="shared" si="3"/>
        <v>16200</v>
      </c>
      <c r="J40" s="15" t="s">
        <v>52</v>
      </c>
      <c r="K40" s="36"/>
      <c r="L40" s="39"/>
    </row>
    <row r="41" spans="1:12" s="4" customFormat="1" ht="29" customHeight="1" x14ac:dyDescent="0.25">
      <c r="A41" s="15">
        <v>36</v>
      </c>
      <c r="B41" s="16" t="s">
        <v>89</v>
      </c>
      <c r="C41" s="16" t="s">
        <v>90</v>
      </c>
      <c r="D41" s="15" t="s">
        <v>73</v>
      </c>
      <c r="E41" s="15">
        <v>30</v>
      </c>
      <c r="F41" s="20">
        <v>60</v>
      </c>
      <c r="G41" s="15">
        <v>20</v>
      </c>
      <c r="H41" s="17">
        <f t="shared" si="2"/>
        <v>80</v>
      </c>
      <c r="I41" s="17">
        <f t="shared" si="3"/>
        <v>2400</v>
      </c>
      <c r="J41" s="15" t="s">
        <v>52</v>
      </c>
      <c r="K41" s="36"/>
      <c r="L41" s="39"/>
    </row>
    <row r="42" spans="1:12" s="4" customFormat="1" ht="29" customHeight="1" x14ac:dyDescent="0.25">
      <c r="A42" s="15">
        <v>37</v>
      </c>
      <c r="B42" s="16" t="s">
        <v>91</v>
      </c>
      <c r="C42" s="16" t="s">
        <v>92</v>
      </c>
      <c r="D42" s="15" t="s">
        <v>73</v>
      </c>
      <c r="E42" s="15">
        <v>30</v>
      </c>
      <c r="F42" s="20">
        <v>80</v>
      </c>
      <c r="G42" s="15">
        <v>20</v>
      </c>
      <c r="H42" s="17">
        <f t="shared" si="2"/>
        <v>100</v>
      </c>
      <c r="I42" s="17">
        <f t="shared" si="3"/>
        <v>3000</v>
      </c>
      <c r="J42" s="15" t="s">
        <v>52</v>
      </c>
      <c r="K42" s="36"/>
      <c r="L42" s="39"/>
    </row>
    <row r="43" spans="1:12" s="4" customFormat="1" ht="29" customHeight="1" x14ac:dyDescent="0.25">
      <c r="A43" s="15">
        <v>38</v>
      </c>
      <c r="B43" s="16" t="s">
        <v>93</v>
      </c>
      <c r="C43" s="21" t="s">
        <v>94</v>
      </c>
      <c r="D43" s="15" t="s">
        <v>73</v>
      </c>
      <c r="E43" s="15">
        <v>2</v>
      </c>
      <c r="F43" s="20">
        <v>140</v>
      </c>
      <c r="G43" s="15">
        <v>30</v>
      </c>
      <c r="H43" s="17">
        <f t="shared" si="2"/>
        <v>170</v>
      </c>
      <c r="I43" s="17">
        <f t="shared" si="3"/>
        <v>340</v>
      </c>
      <c r="J43" s="15" t="s">
        <v>52</v>
      </c>
      <c r="K43" s="36"/>
      <c r="L43" s="39"/>
    </row>
    <row r="44" spans="1:12" s="4" customFormat="1" ht="29" customHeight="1" x14ac:dyDescent="0.25">
      <c r="A44" s="15">
        <v>39</v>
      </c>
      <c r="B44" s="16" t="s">
        <v>93</v>
      </c>
      <c r="C44" s="16" t="s">
        <v>95</v>
      </c>
      <c r="D44" s="15" t="s">
        <v>73</v>
      </c>
      <c r="E44" s="15">
        <v>8</v>
      </c>
      <c r="F44" s="20">
        <v>180</v>
      </c>
      <c r="G44" s="15">
        <v>30</v>
      </c>
      <c r="H44" s="17">
        <f t="shared" si="2"/>
        <v>210</v>
      </c>
      <c r="I44" s="17">
        <f t="shared" si="3"/>
        <v>1680</v>
      </c>
      <c r="J44" s="15" t="s">
        <v>52</v>
      </c>
      <c r="K44" s="36"/>
      <c r="L44" s="39"/>
    </row>
    <row r="45" spans="1:12" s="4" customFormat="1" ht="29" customHeight="1" x14ac:dyDescent="0.25">
      <c r="A45" s="15">
        <v>40</v>
      </c>
      <c r="B45" s="16" t="s">
        <v>93</v>
      </c>
      <c r="C45" s="16" t="s">
        <v>96</v>
      </c>
      <c r="D45" s="15" t="s">
        <v>73</v>
      </c>
      <c r="E45" s="15">
        <v>2</v>
      </c>
      <c r="F45" s="20">
        <v>220</v>
      </c>
      <c r="G45" s="15">
        <v>50</v>
      </c>
      <c r="H45" s="17">
        <f t="shared" si="2"/>
        <v>270</v>
      </c>
      <c r="I45" s="17">
        <f t="shared" si="3"/>
        <v>540</v>
      </c>
      <c r="J45" s="15" t="s">
        <v>52</v>
      </c>
      <c r="K45" s="36"/>
      <c r="L45" s="39"/>
    </row>
    <row r="46" spans="1:12" s="4" customFormat="1" ht="29" customHeight="1" x14ac:dyDescent="0.25">
      <c r="A46" s="15">
        <v>41</v>
      </c>
      <c r="B46" s="16" t="s">
        <v>93</v>
      </c>
      <c r="C46" s="16" t="s">
        <v>97</v>
      </c>
      <c r="D46" s="15" t="s">
        <v>73</v>
      </c>
      <c r="E46" s="15">
        <f>16+12</f>
        <v>28</v>
      </c>
      <c r="F46" s="20">
        <v>390</v>
      </c>
      <c r="G46" s="15">
        <v>50</v>
      </c>
      <c r="H46" s="17">
        <f t="shared" si="2"/>
        <v>440</v>
      </c>
      <c r="I46" s="17">
        <f t="shared" si="3"/>
        <v>12320</v>
      </c>
      <c r="J46" s="15" t="s">
        <v>52</v>
      </c>
      <c r="K46" s="36"/>
      <c r="L46" s="39"/>
    </row>
    <row r="47" spans="1:12" s="4" customFormat="1" ht="19" customHeight="1" x14ac:dyDescent="0.25">
      <c r="A47" s="15">
        <v>42</v>
      </c>
      <c r="B47" s="16" t="s">
        <v>98</v>
      </c>
      <c r="C47" s="16"/>
      <c r="D47" s="15" t="s">
        <v>10</v>
      </c>
      <c r="E47" s="15">
        <v>1</v>
      </c>
      <c r="F47" s="20">
        <v>3000</v>
      </c>
      <c r="G47" s="15">
        <v>1000</v>
      </c>
      <c r="H47" s="17">
        <f t="shared" si="2"/>
        <v>4000</v>
      </c>
      <c r="I47" s="17">
        <f t="shared" si="3"/>
        <v>4000</v>
      </c>
      <c r="J47" s="20" t="s">
        <v>99</v>
      </c>
      <c r="K47" s="36"/>
      <c r="L47" s="39"/>
    </row>
    <row r="48" spans="1:12" s="4" customFormat="1" ht="19" customHeight="1" x14ac:dyDescent="0.25">
      <c r="A48" s="15">
        <v>43</v>
      </c>
      <c r="B48" s="16" t="s">
        <v>100</v>
      </c>
      <c r="C48" s="16"/>
      <c r="D48" s="15" t="s">
        <v>101</v>
      </c>
      <c r="E48" s="15">
        <v>1</v>
      </c>
      <c r="F48" s="20">
        <v>1500</v>
      </c>
      <c r="G48" s="15">
        <v>500</v>
      </c>
      <c r="H48" s="17">
        <f t="shared" si="2"/>
        <v>2000</v>
      </c>
      <c r="I48" s="17">
        <f t="shared" si="3"/>
        <v>2000</v>
      </c>
      <c r="J48" s="20" t="s">
        <v>99</v>
      </c>
      <c r="K48" s="36"/>
      <c r="L48" s="39"/>
    </row>
    <row r="49" spans="1:12" s="4" customFormat="1" ht="19" customHeight="1" x14ac:dyDescent="0.25">
      <c r="A49" s="15">
        <v>44</v>
      </c>
      <c r="B49" s="16" t="s">
        <v>102</v>
      </c>
      <c r="C49" s="16"/>
      <c r="D49" s="15" t="s">
        <v>101</v>
      </c>
      <c r="E49" s="15">
        <v>1</v>
      </c>
      <c r="F49" s="20">
        <v>3000</v>
      </c>
      <c r="G49" s="15">
        <v>500</v>
      </c>
      <c r="H49" s="17">
        <f t="shared" si="2"/>
        <v>3500</v>
      </c>
      <c r="I49" s="17">
        <f t="shared" si="3"/>
        <v>3500</v>
      </c>
      <c r="J49" s="20"/>
      <c r="K49" s="36"/>
      <c r="L49" s="39"/>
    </row>
    <row r="50" spans="1:12" s="4" customFormat="1" ht="19" customHeight="1" x14ac:dyDescent="0.25">
      <c r="A50" s="15">
        <v>45</v>
      </c>
      <c r="B50" s="16" t="s">
        <v>103</v>
      </c>
      <c r="C50" s="16"/>
      <c r="D50" s="15" t="s">
        <v>10</v>
      </c>
      <c r="E50" s="15">
        <v>1</v>
      </c>
      <c r="F50" s="20">
        <v>2000</v>
      </c>
      <c r="G50" s="15">
        <v>1500</v>
      </c>
      <c r="H50" s="17">
        <f t="shared" si="2"/>
        <v>3500</v>
      </c>
      <c r="I50" s="17">
        <f t="shared" si="3"/>
        <v>3500</v>
      </c>
      <c r="J50" s="20" t="s">
        <v>99</v>
      </c>
      <c r="K50" s="36"/>
      <c r="L50" s="40"/>
    </row>
    <row r="51" spans="1:12" s="4" customFormat="1" ht="27" x14ac:dyDescent="0.25">
      <c r="A51" s="15">
        <v>46</v>
      </c>
      <c r="B51" s="16" t="s">
        <v>104</v>
      </c>
      <c r="C51" s="16"/>
      <c r="D51" s="15" t="s">
        <v>10</v>
      </c>
      <c r="E51" s="15">
        <v>1</v>
      </c>
      <c r="F51" s="20">
        <v>1500</v>
      </c>
      <c r="G51" s="15">
        <v>200</v>
      </c>
      <c r="H51" s="17">
        <f t="shared" si="2"/>
        <v>1700</v>
      </c>
      <c r="I51" s="17">
        <f t="shared" si="3"/>
        <v>1700</v>
      </c>
      <c r="J51" s="20" t="s">
        <v>99</v>
      </c>
      <c r="K51" s="36"/>
      <c r="L51" s="41"/>
    </row>
    <row r="52" spans="1:12" s="4" customFormat="1" ht="20" customHeight="1" x14ac:dyDescent="0.25">
      <c r="A52" s="15">
        <v>47</v>
      </c>
      <c r="B52" s="16" t="s">
        <v>105</v>
      </c>
      <c r="C52" s="16"/>
      <c r="D52" s="15" t="s">
        <v>10</v>
      </c>
      <c r="E52" s="15">
        <v>1</v>
      </c>
      <c r="F52" s="20">
        <v>1200</v>
      </c>
      <c r="G52" s="15">
        <v>800</v>
      </c>
      <c r="H52" s="17">
        <f t="shared" si="2"/>
        <v>2000</v>
      </c>
      <c r="I52" s="17">
        <f t="shared" si="3"/>
        <v>2000</v>
      </c>
      <c r="J52" s="20"/>
      <c r="K52" s="36"/>
      <c r="L52" s="41"/>
    </row>
    <row r="53" spans="1:12" s="4" customFormat="1" ht="20" customHeight="1" x14ac:dyDescent="0.25">
      <c r="A53" s="15">
        <v>48</v>
      </c>
      <c r="B53" s="16" t="s">
        <v>106</v>
      </c>
      <c r="C53" s="16"/>
      <c r="D53" s="15" t="s">
        <v>10</v>
      </c>
      <c r="E53" s="15">
        <v>1</v>
      </c>
      <c r="F53" s="20">
        <v>1000</v>
      </c>
      <c r="G53" s="15">
        <v>400</v>
      </c>
      <c r="H53" s="17">
        <f t="shared" si="2"/>
        <v>1400</v>
      </c>
      <c r="I53" s="17">
        <f t="shared" si="3"/>
        <v>1400</v>
      </c>
      <c r="J53" s="20"/>
      <c r="K53" s="36"/>
      <c r="L53" s="41"/>
    </row>
    <row r="54" spans="1:12" s="4" customFormat="1" ht="20" customHeight="1" x14ac:dyDescent="0.25">
      <c r="A54" s="15">
        <v>49</v>
      </c>
      <c r="B54" s="16" t="s">
        <v>107</v>
      </c>
      <c r="C54" s="16"/>
      <c r="D54" s="15" t="s">
        <v>10</v>
      </c>
      <c r="E54" s="15">
        <v>1</v>
      </c>
      <c r="F54" s="20">
        <v>2000</v>
      </c>
      <c r="G54" s="15">
        <v>600</v>
      </c>
      <c r="H54" s="17">
        <f t="shared" si="2"/>
        <v>2600</v>
      </c>
      <c r="I54" s="17">
        <f t="shared" si="3"/>
        <v>2600</v>
      </c>
      <c r="J54" s="20"/>
      <c r="K54" s="36"/>
      <c r="L54" s="41"/>
    </row>
    <row r="55" spans="1:12" s="4" customFormat="1" ht="20" customHeight="1" x14ac:dyDescent="0.25">
      <c r="A55" s="15">
        <v>50</v>
      </c>
      <c r="B55" s="16" t="s">
        <v>108</v>
      </c>
      <c r="C55" s="16"/>
      <c r="D55" s="15" t="s">
        <v>10</v>
      </c>
      <c r="E55" s="15">
        <v>1</v>
      </c>
      <c r="F55" s="20">
        <v>3000</v>
      </c>
      <c r="G55" s="15">
        <v>1000</v>
      </c>
      <c r="H55" s="17">
        <f t="shared" si="2"/>
        <v>4000</v>
      </c>
      <c r="I55" s="17">
        <f t="shared" si="3"/>
        <v>4000</v>
      </c>
      <c r="J55" s="20" t="s">
        <v>99</v>
      </c>
      <c r="K55" s="36"/>
      <c r="L55" s="41"/>
    </row>
    <row r="56" spans="1:12" s="4" customFormat="1" ht="39" x14ac:dyDescent="0.25">
      <c r="A56" s="15">
        <v>51</v>
      </c>
      <c r="B56" s="22" t="s">
        <v>109</v>
      </c>
      <c r="C56" s="23"/>
      <c r="D56" s="19" t="s">
        <v>10</v>
      </c>
      <c r="E56" s="19">
        <v>1</v>
      </c>
      <c r="F56" s="20">
        <v>7200</v>
      </c>
      <c r="G56" s="15">
        <v>800</v>
      </c>
      <c r="H56" s="17">
        <f t="shared" si="2"/>
        <v>8000</v>
      </c>
      <c r="I56" s="17">
        <f t="shared" si="3"/>
        <v>8000</v>
      </c>
      <c r="J56" s="20" t="s">
        <v>99</v>
      </c>
      <c r="K56" s="36"/>
      <c r="L56" s="42"/>
    </row>
    <row r="57" spans="1:12" s="4" customFormat="1" ht="30" customHeight="1" x14ac:dyDescent="0.25">
      <c r="A57" s="15">
        <v>52</v>
      </c>
      <c r="B57" s="24" t="s">
        <v>110</v>
      </c>
      <c r="C57" s="25"/>
      <c r="D57" s="26"/>
      <c r="E57" s="26"/>
      <c r="F57" s="27"/>
      <c r="G57" s="28"/>
      <c r="H57" s="29"/>
      <c r="I57" s="29">
        <f>SUM(I6:I56)</f>
        <v>779770</v>
      </c>
      <c r="J57" s="20"/>
      <c r="K57" s="36"/>
      <c r="L57" s="42"/>
    </row>
    <row r="58" spans="1:12" s="3" customFormat="1" ht="49" customHeight="1" x14ac:dyDescent="0.25">
      <c r="A58" s="11" t="s">
        <v>111</v>
      </c>
      <c r="B58" s="12" t="s">
        <v>112</v>
      </c>
      <c r="C58" s="16"/>
      <c r="D58" s="15"/>
      <c r="E58" s="15"/>
      <c r="F58" s="18"/>
      <c r="G58" s="18"/>
      <c r="H58" s="30"/>
      <c r="I58" s="30"/>
      <c r="J58" s="15"/>
    </row>
    <row r="59" spans="1:12" s="4" customFormat="1" ht="20" customHeight="1" x14ac:dyDescent="0.25">
      <c r="A59" s="15">
        <v>53</v>
      </c>
      <c r="B59" s="111" t="s">
        <v>113</v>
      </c>
      <c r="C59" s="112" t="s">
        <v>114</v>
      </c>
      <c r="D59" s="107" t="s">
        <v>60</v>
      </c>
      <c r="E59" s="107">
        <v>95</v>
      </c>
      <c r="F59" s="108">
        <v>480</v>
      </c>
      <c r="G59" s="108">
        <v>50</v>
      </c>
      <c r="H59" s="113">
        <f>F59+G59</f>
        <v>530</v>
      </c>
      <c r="I59" s="113">
        <f>E59*H59</f>
        <v>50350</v>
      </c>
      <c r="J59" s="113" t="s">
        <v>198</v>
      </c>
      <c r="K59" s="36"/>
      <c r="L59" s="39"/>
    </row>
    <row r="60" spans="1:12" s="4" customFormat="1" ht="20" customHeight="1" x14ac:dyDescent="0.25">
      <c r="A60" s="15">
        <v>54</v>
      </c>
      <c r="B60" s="111" t="s">
        <v>116</v>
      </c>
      <c r="C60" s="112" t="s">
        <v>117</v>
      </c>
      <c r="D60" s="107" t="s">
        <v>60</v>
      </c>
      <c r="E60" s="107">
        <v>95</v>
      </c>
      <c r="F60" s="108">
        <v>170</v>
      </c>
      <c r="G60" s="108">
        <v>30</v>
      </c>
      <c r="H60" s="113">
        <f t="shared" ref="H60:H101" si="4">F60+G60</f>
        <v>200</v>
      </c>
      <c r="I60" s="113">
        <f t="shared" ref="I60:I101" si="5">E60*H60</f>
        <v>19000</v>
      </c>
      <c r="J60" s="113" t="s">
        <v>198</v>
      </c>
      <c r="K60" s="36"/>
      <c r="L60" s="39"/>
    </row>
    <row r="61" spans="1:12" s="4" customFormat="1" ht="20" customHeight="1" x14ac:dyDescent="0.25">
      <c r="A61" s="15">
        <v>55</v>
      </c>
      <c r="B61" s="111" t="s">
        <v>118</v>
      </c>
      <c r="C61" s="112" t="s">
        <v>119</v>
      </c>
      <c r="D61" s="107" t="s">
        <v>60</v>
      </c>
      <c r="E61" s="107">
        <v>55</v>
      </c>
      <c r="F61" s="108">
        <v>240</v>
      </c>
      <c r="G61" s="108">
        <v>30</v>
      </c>
      <c r="H61" s="113">
        <f t="shared" si="4"/>
        <v>270</v>
      </c>
      <c r="I61" s="113">
        <f t="shared" si="5"/>
        <v>14850</v>
      </c>
      <c r="J61" s="113" t="s">
        <v>198</v>
      </c>
      <c r="K61" s="36"/>
      <c r="L61" s="39"/>
    </row>
    <row r="62" spans="1:12" s="4" customFormat="1" ht="20" customHeight="1" x14ac:dyDescent="0.25">
      <c r="A62" s="15">
        <v>56</v>
      </c>
      <c r="B62" s="111" t="s">
        <v>120</v>
      </c>
      <c r="C62" s="112" t="s">
        <v>119</v>
      </c>
      <c r="D62" s="107" t="s">
        <v>60</v>
      </c>
      <c r="E62" s="107">
        <v>85</v>
      </c>
      <c r="F62" s="108">
        <v>240</v>
      </c>
      <c r="G62" s="108">
        <v>30</v>
      </c>
      <c r="H62" s="113">
        <f t="shared" si="4"/>
        <v>270</v>
      </c>
      <c r="I62" s="113">
        <f t="shared" si="5"/>
        <v>22950</v>
      </c>
      <c r="J62" s="113" t="s">
        <v>198</v>
      </c>
      <c r="K62" s="36"/>
      <c r="L62" s="39"/>
    </row>
    <row r="63" spans="1:12" s="4" customFormat="1" ht="20" customHeight="1" x14ac:dyDescent="0.25">
      <c r="A63" s="15">
        <v>57</v>
      </c>
      <c r="B63" s="111" t="s">
        <v>121</v>
      </c>
      <c r="C63" s="112" t="s">
        <v>122</v>
      </c>
      <c r="D63" s="107" t="s">
        <v>60</v>
      </c>
      <c r="E63" s="107">
        <v>85</v>
      </c>
      <c r="F63" s="108">
        <v>120</v>
      </c>
      <c r="G63" s="108">
        <v>10</v>
      </c>
      <c r="H63" s="113">
        <f t="shared" si="4"/>
        <v>130</v>
      </c>
      <c r="I63" s="113">
        <f t="shared" si="5"/>
        <v>11050</v>
      </c>
      <c r="J63" s="113" t="s">
        <v>198</v>
      </c>
      <c r="K63" s="36"/>
      <c r="L63" s="39"/>
    </row>
    <row r="64" spans="1:12" s="4" customFormat="1" ht="20" customHeight="1" x14ac:dyDescent="0.25">
      <c r="A64" s="15">
        <v>58</v>
      </c>
      <c r="B64" s="111" t="s">
        <v>123</v>
      </c>
      <c r="C64" s="112" t="s">
        <v>124</v>
      </c>
      <c r="D64" s="107" t="s">
        <v>60</v>
      </c>
      <c r="E64" s="107">
        <v>55</v>
      </c>
      <c r="F64" s="108">
        <v>420</v>
      </c>
      <c r="G64" s="108">
        <v>40</v>
      </c>
      <c r="H64" s="113">
        <f t="shared" si="4"/>
        <v>460</v>
      </c>
      <c r="I64" s="113">
        <f t="shared" si="5"/>
        <v>25300</v>
      </c>
      <c r="J64" s="113" t="s">
        <v>198</v>
      </c>
      <c r="K64" s="36"/>
      <c r="L64" s="39"/>
    </row>
    <row r="65" spans="1:15" s="4" customFormat="1" ht="20" customHeight="1" x14ac:dyDescent="0.25">
      <c r="A65" s="15">
        <v>59</v>
      </c>
      <c r="B65" s="31" t="s">
        <v>125</v>
      </c>
      <c r="C65" s="32" t="s">
        <v>126</v>
      </c>
      <c r="D65" s="19" t="s">
        <v>60</v>
      </c>
      <c r="E65" s="19">
        <v>85</v>
      </c>
      <c r="F65" s="20">
        <v>45</v>
      </c>
      <c r="G65" s="20">
        <v>10</v>
      </c>
      <c r="H65" s="33">
        <f t="shared" si="4"/>
        <v>55</v>
      </c>
      <c r="I65" s="33">
        <f t="shared" si="5"/>
        <v>4675</v>
      </c>
      <c r="J65" s="46" t="s">
        <v>99</v>
      </c>
      <c r="K65" s="36"/>
      <c r="L65" s="39"/>
    </row>
    <row r="66" spans="1:15" s="4" customFormat="1" ht="20" customHeight="1" x14ac:dyDescent="0.25">
      <c r="A66" s="15">
        <v>60</v>
      </c>
      <c r="B66" s="31" t="s">
        <v>125</v>
      </c>
      <c r="C66" s="32" t="s">
        <v>127</v>
      </c>
      <c r="D66" s="19" t="s">
        <v>60</v>
      </c>
      <c r="E66" s="19">
        <v>200</v>
      </c>
      <c r="F66" s="20">
        <v>38</v>
      </c>
      <c r="G66" s="20">
        <v>10</v>
      </c>
      <c r="H66" s="33">
        <f t="shared" si="4"/>
        <v>48</v>
      </c>
      <c r="I66" s="33">
        <f t="shared" si="5"/>
        <v>9600</v>
      </c>
      <c r="J66" s="46" t="s">
        <v>99</v>
      </c>
      <c r="K66" s="36"/>
      <c r="L66" s="39"/>
    </row>
    <row r="67" spans="1:15" s="3" customFormat="1" ht="21" customHeight="1" x14ac:dyDescent="0.25">
      <c r="A67" s="15">
        <v>61</v>
      </c>
      <c r="B67" s="16" t="s">
        <v>128</v>
      </c>
      <c r="C67" s="16" t="s">
        <v>129</v>
      </c>
      <c r="D67" s="15" t="s">
        <v>10</v>
      </c>
      <c r="E67" s="15">
        <v>1</v>
      </c>
      <c r="F67" s="15">
        <v>1500</v>
      </c>
      <c r="G67" s="20">
        <v>500</v>
      </c>
      <c r="H67" s="33">
        <f t="shared" si="4"/>
        <v>2000</v>
      </c>
      <c r="I67" s="33">
        <f t="shared" si="5"/>
        <v>2000</v>
      </c>
      <c r="J67" s="46" t="s">
        <v>99</v>
      </c>
    </row>
    <row r="68" spans="1:15" s="3" customFormat="1" ht="21" customHeight="1" x14ac:dyDescent="0.25">
      <c r="A68" s="15">
        <v>62</v>
      </c>
      <c r="B68" s="16" t="s">
        <v>130</v>
      </c>
      <c r="C68" s="16" t="s">
        <v>131</v>
      </c>
      <c r="D68" s="15" t="s">
        <v>132</v>
      </c>
      <c r="E68" s="15">
        <v>35</v>
      </c>
      <c r="F68" s="15">
        <v>210</v>
      </c>
      <c r="G68" s="20">
        <v>60</v>
      </c>
      <c r="H68" s="33">
        <f t="shared" si="4"/>
        <v>270</v>
      </c>
      <c r="I68" s="33">
        <f t="shared" si="5"/>
        <v>9450</v>
      </c>
      <c r="J68" s="46" t="s">
        <v>99</v>
      </c>
    </row>
    <row r="69" spans="1:15" s="3" customFormat="1" ht="21" customHeight="1" x14ac:dyDescent="0.25">
      <c r="A69" s="15">
        <v>63</v>
      </c>
      <c r="B69" s="16" t="s">
        <v>133</v>
      </c>
      <c r="C69" s="16" t="s">
        <v>134</v>
      </c>
      <c r="D69" s="15" t="s">
        <v>10</v>
      </c>
      <c r="E69" s="15">
        <v>1</v>
      </c>
      <c r="F69" s="15">
        <v>2200</v>
      </c>
      <c r="G69" s="20">
        <v>800</v>
      </c>
      <c r="H69" s="33">
        <f t="shared" si="4"/>
        <v>3000</v>
      </c>
      <c r="I69" s="33">
        <f t="shared" si="5"/>
        <v>3000</v>
      </c>
      <c r="J69" s="46" t="s">
        <v>99</v>
      </c>
    </row>
    <row r="70" spans="1:15" s="5" customFormat="1" ht="33" customHeight="1" x14ac:dyDescent="0.25">
      <c r="A70" s="15">
        <v>64</v>
      </c>
      <c r="B70" s="15" t="s">
        <v>135</v>
      </c>
      <c r="C70" s="16" t="s">
        <v>136</v>
      </c>
      <c r="D70" s="15" t="s">
        <v>137</v>
      </c>
      <c r="E70" s="15">
        <v>17</v>
      </c>
      <c r="F70" s="15">
        <v>210</v>
      </c>
      <c r="G70" s="20">
        <v>40</v>
      </c>
      <c r="H70" s="33">
        <f t="shared" si="4"/>
        <v>250</v>
      </c>
      <c r="I70" s="33">
        <f t="shared" si="5"/>
        <v>4250</v>
      </c>
      <c r="J70" s="50" t="s">
        <v>138</v>
      </c>
      <c r="L70" s="51"/>
    </row>
    <row r="71" spans="1:15" s="6" customFormat="1" ht="35" customHeight="1" x14ac:dyDescent="0.25">
      <c r="A71" s="15">
        <v>65</v>
      </c>
      <c r="B71" s="43" t="s">
        <v>139</v>
      </c>
      <c r="C71" s="44" t="s">
        <v>140</v>
      </c>
      <c r="D71" s="45" t="s">
        <v>73</v>
      </c>
      <c r="E71" s="45">
        <v>83</v>
      </c>
      <c r="F71" s="45">
        <v>210</v>
      </c>
      <c r="G71" s="20">
        <v>40</v>
      </c>
      <c r="H71" s="33">
        <f t="shared" si="4"/>
        <v>250</v>
      </c>
      <c r="I71" s="33">
        <f t="shared" si="5"/>
        <v>20750</v>
      </c>
      <c r="J71" s="50" t="s">
        <v>138</v>
      </c>
      <c r="K71" s="52"/>
    </row>
    <row r="72" spans="1:15" s="6" customFormat="1" ht="35" customHeight="1" x14ac:dyDescent="0.25">
      <c r="A72" s="15">
        <v>66</v>
      </c>
      <c r="B72" s="43" t="s">
        <v>141</v>
      </c>
      <c r="C72" s="74" t="s">
        <v>199</v>
      </c>
      <c r="D72" s="45" t="s">
        <v>73</v>
      </c>
      <c r="E72" s="45">
        <v>15</v>
      </c>
      <c r="F72" s="45">
        <v>1500</v>
      </c>
      <c r="G72" s="20">
        <v>200</v>
      </c>
      <c r="H72" s="33">
        <f t="shared" si="4"/>
        <v>1700</v>
      </c>
      <c r="I72" s="33">
        <f t="shared" si="5"/>
        <v>25500</v>
      </c>
      <c r="J72" s="53" t="s">
        <v>143</v>
      </c>
      <c r="K72" s="52"/>
    </row>
    <row r="73" spans="1:15" ht="33" customHeight="1" x14ac:dyDescent="0.25">
      <c r="A73" s="15">
        <v>67</v>
      </c>
      <c r="B73" s="46" t="s">
        <v>144</v>
      </c>
      <c r="C73" s="47" t="s">
        <v>145</v>
      </c>
      <c r="D73" s="45" t="s">
        <v>73</v>
      </c>
      <c r="E73" s="46">
        <v>42</v>
      </c>
      <c r="F73" s="46">
        <v>50</v>
      </c>
      <c r="G73" s="20">
        <v>20</v>
      </c>
      <c r="H73" s="33">
        <f t="shared" si="4"/>
        <v>70</v>
      </c>
      <c r="I73" s="33">
        <f t="shared" si="5"/>
        <v>2940</v>
      </c>
      <c r="J73" s="53" t="s">
        <v>143</v>
      </c>
    </row>
    <row r="74" spans="1:15" ht="30" customHeight="1" x14ac:dyDescent="0.25">
      <c r="A74" s="15">
        <v>68</v>
      </c>
      <c r="B74" s="15" t="s">
        <v>146</v>
      </c>
      <c r="C74" s="16" t="s">
        <v>147</v>
      </c>
      <c r="D74" s="45" t="s">
        <v>73</v>
      </c>
      <c r="E74" s="46">
        <v>5</v>
      </c>
      <c r="F74" s="46">
        <v>900</v>
      </c>
      <c r="G74" s="20">
        <v>200</v>
      </c>
      <c r="H74" s="33">
        <f t="shared" si="4"/>
        <v>1100</v>
      </c>
      <c r="I74" s="33">
        <f t="shared" si="5"/>
        <v>5500</v>
      </c>
      <c r="J74" s="53" t="s">
        <v>143</v>
      </c>
    </row>
    <row r="75" spans="1:15" ht="30" customHeight="1" x14ac:dyDescent="0.25">
      <c r="A75" s="15">
        <v>69</v>
      </c>
      <c r="B75" s="15" t="s">
        <v>148</v>
      </c>
      <c r="C75" s="16" t="s">
        <v>149</v>
      </c>
      <c r="D75" s="45" t="s">
        <v>73</v>
      </c>
      <c r="E75" s="46">
        <v>1</v>
      </c>
      <c r="F75" s="46">
        <v>270</v>
      </c>
      <c r="G75" s="20">
        <v>30</v>
      </c>
      <c r="H75" s="33">
        <f t="shared" si="4"/>
        <v>300</v>
      </c>
      <c r="I75" s="33">
        <f t="shared" si="5"/>
        <v>300</v>
      </c>
      <c r="J75" s="53" t="s">
        <v>143</v>
      </c>
    </row>
    <row r="76" spans="1:15" ht="30" customHeight="1" x14ac:dyDescent="0.25">
      <c r="A76" s="15">
        <v>70</v>
      </c>
      <c r="B76" s="15" t="s">
        <v>148</v>
      </c>
      <c r="C76" s="16" t="s">
        <v>150</v>
      </c>
      <c r="D76" s="45" t="s">
        <v>73</v>
      </c>
      <c r="E76" s="46">
        <v>1</v>
      </c>
      <c r="F76" s="46">
        <v>240</v>
      </c>
      <c r="G76" s="20">
        <v>30</v>
      </c>
      <c r="H76" s="33">
        <f t="shared" si="4"/>
        <v>270</v>
      </c>
      <c r="I76" s="33">
        <f t="shared" si="5"/>
        <v>270</v>
      </c>
      <c r="J76" s="53" t="s">
        <v>143</v>
      </c>
    </row>
    <row r="77" spans="1:15" ht="30" customHeight="1" x14ac:dyDescent="0.25">
      <c r="A77" s="15">
        <v>71</v>
      </c>
      <c r="B77" s="15" t="s">
        <v>151</v>
      </c>
      <c r="C77" s="16" t="s">
        <v>149</v>
      </c>
      <c r="D77" s="45" t="s">
        <v>73</v>
      </c>
      <c r="E77" s="46">
        <v>1</v>
      </c>
      <c r="F77" s="46">
        <v>150</v>
      </c>
      <c r="G77" s="20">
        <v>20</v>
      </c>
      <c r="H77" s="33">
        <f t="shared" si="4"/>
        <v>170</v>
      </c>
      <c r="I77" s="33">
        <f t="shared" si="5"/>
        <v>170</v>
      </c>
      <c r="J77" s="53" t="s">
        <v>143</v>
      </c>
    </row>
    <row r="78" spans="1:15" ht="30" customHeight="1" x14ac:dyDescent="0.25">
      <c r="A78" s="15">
        <v>72</v>
      </c>
      <c r="B78" s="15" t="s">
        <v>151</v>
      </c>
      <c r="C78" s="16" t="s">
        <v>150</v>
      </c>
      <c r="D78" s="45" t="s">
        <v>73</v>
      </c>
      <c r="E78" s="46">
        <v>1</v>
      </c>
      <c r="F78" s="46">
        <v>130</v>
      </c>
      <c r="G78" s="20">
        <v>20</v>
      </c>
      <c r="H78" s="33">
        <f t="shared" si="4"/>
        <v>150</v>
      </c>
      <c r="I78" s="33">
        <f t="shared" si="5"/>
        <v>150</v>
      </c>
      <c r="J78" s="53" t="s">
        <v>143</v>
      </c>
    </row>
    <row r="79" spans="1:15" ht="30" customHeight="1" x14ac:dyDescent="0.25">
      <c r="A79" s="15">
        <v>73</v>
      </c>
      <c r="B79" s="15" t="s">
        <v>151</v>
      </c>
      <c r="C79" s="16" t="s">
        <v>152</v>
      </c>
      <c r="D79" s="45" t="s">
        <v>73</v>
      </c>
      <c r="E79" s="46">
        <v>112</v>
      </c>
      <c r="F79" s="46">
        <v>60</v>
      </c>
      <c r="G79" s="20">
        <v>10</v>
      </c>
      <c r="H79" s="33">
        <f t="shared" si="4"/>
        <v>70</v>
      </c>
      <c r="I79" s="33">
        <f t="shared" si="5"/>
        <v>7840</v>
      </c>
      <c r="J79" s="53" t="s">
        <v>143</v>
      </c>
      <c r="N79" s="94"/>
      <c r="O79" s="94"/>
    </row>
    <row r="80" spans="1:15" ht="30" customHeight="1" x14ac:dyDescent="0.25">
      <c r="A80" s="15">
        <v>74</v>
      </c>
      <c r="B80" s="15" t="s">
        <v>151</v>
      </c>
      <c r="C80" s="16" t="s">
        <v>153</v>
      </c>
      <c r="D80" s="45" t="s">
        <v>73</v>
      </c>
      <c r="E80" s="46">
        <v>60</v>
      </c>
      <c r="F80" s="46">
        <v>60</v>
      </c>
      <c r="G80" s="20">
        <v>10</v>
      </c>
      <c r="H80" s="33">
        <f t="shared" si="4"/>
        <v>70</v>
      </c>
      <c r="I80" s="33">
        <f t="shared" si="5"/>
        <v>4200</v>
      </c>
      <c r="J80" s="53" t="s">
        <v>143</v>
      </c>
    </row>
    <row r="81" spans="1:12" ht="80" customHeight="1" x14ac:dyDescent="0.25">
      <c r="A81" s="15">
        <v>75</v>
      </c>
      <c r="B81" s="109" t="s">
        <v>154</v>
      </c>
      <c r="C81" s="114" t="s">
        <v>155</v>
      </c>
      <c r="D81" s="109" t="s">
        <v>156</v>
      </c>
      <c r="E81" s="115">
        <v>440</v>
      </c>
      <c r="F81" s="115">
        <v>60</v>
      </c>
      <c r="G81" s="108">
        <v>50</v>
      </c>
      <c r="H81" s="113">
        <f t="shared" si="4"/>
        <v>110</v>
      </c>
      <c r="I81" s="113">
        <f t="shared" si="5"/>
        <v>48400</v>
      </c>
      <c r="J81" s="116" t="s">
        <v>201</v>
      </c>
    </row>
    <row r="82" spans="1:12" ht="78" customHeight="1" x14ac:dyDescent="0.25">
      <c r="A82" s="15">
        <v>76</v>
      </c>
      <c r="B82" s="109" t="s">
        <v>154</v>
      </c>
      <c r="C82" s="114" t="s">
        <v>157</v>
      </c>
      <c r="D82" s="109" t="s">
        <v>156</v>
      </c>
      <c r="E82" s="115">
        <v>520</v>
      </c>
      <c r="F82" s="115">
        <v>55</v>
      </c>
      <c r="G82" s="108">
        <v>50</v>
      </c>
      <c r="H82" s="113">
        <f t="shared" si="4"/>
        <v>105</v>
      </c>
      <c r="I82" s="113">
        <f t="shared" si="5"/>
        <v>54600</v>
      </c>
      <c r="J82" s="116" t="s">
        <v>201</v>
      </c>
    </row>
    <row r="83" spans="1:12" s="7" customFormat="1" ht="35" customHeight="1" x14ac:dyDescent="0.3">
      <c r="A83" s="15">
        <v>77</v>
      </c>
      <c r="B83" s="15" t="s">
        <v>158</v>
      </c>
      <c r="C83" s="16" t="s">
        <v>159</v>
      </c>
      <c r="D83" s="15" t="s">
        <v>34</v>
      </c>
      <c r="E83" s="15">
        <v>3</v>
      </c>
      <c r="F83" s="15">
        <v>1200</v>
      </c>
      <c r="G83" s="20">
        <v>200</v>
      </c>
      <c r="H83" s="33">
        <f t="shared" si="4"/>
        <v>1400</v>
      </c>
      <c r="I83" s="33">
        <f t="shared" si="5"/>
        <v>4200</v>
      </c>
      <c r="J83" s="53" t="s">
        <v>143</v>
      </c>
    </row>
    <row r="84" spans="1:12" s="7" customFormat="1" ht="35" customHeight="1" x14ac:dyDescent="0.3">
      <c r="A84" s="15">
        <v>78</v>
      </c>
      <c r="B84" s="15" t="s">
        <v>158</v>
      </c>
      <c r="C84" s="16" t="s">
        <v>160</v>
      </c>
      <c r="D84" s="15" t="s">
        <v>34</v>
      </c>
      <c r="E84" s="15">
        <v>3</v>
      </c>
      <c r="F84" s="15">
        <v>900</v>
      </c>
      <c r="G84" s="20">
        <v>200</v>
      </c>
      <c r="H84" s="33">
        <f t="shared" si="4"/>
        <v>1100</v>
      </c>
      <c r="I84" s="33">
        <f t="shared" si="5"/>
        <v>3300</v>
      </c>
      <c r="J84" s="53" t="s">
        <v>143</v>
      </c>
    </row>
    <row r="85" spans="1:12" s="7" customFormat="1" ht="35" customHeight="1" x14ac:dyDescent="0.3">
      <c r="A85" s="15">
        <v>79</v>
      </c>
      <c r="B85" s="15" t="s">
        <v>158</v>
      </c>
      <c r="C85" s="16" t="s">
        <v>161</v>
      </c>
      <c r="D85" s="15" t="s">
        <v>34</v>
      </c>
      <c r="E85" s="15">
        <v>1</v>
      </c>
      <c r="F85" s="15">
        <v>1100</v>
      </c>
      <c r="G85" s="20">
        <v>200</v>
      </c>
      <c r="H85" s="33">
        <f t="shared" si="4"/>
        <v>1300</v>
      </c>
      <c r="I85" s="33">
        <f t="shared" si="5"/>
        <v>1300</v>
      </c>
      <c r="J85" s="53" t="s">
        <v>143</v>
      </c>
    </row>
    <row r="86" spans="1:12" s="7" customFormat="1" ht="35" customHeight="1" x14ac:dyDescent="0.3">
      <c r="A86" s="15">
        <v>80</v>
      </c>
      <c r="B86" s="15" t="s">
        <v>158</v>
      </c>
      <c r="C86" s="16" t="s">
        <v>162</v>
      </c>
      <c r="D86" s="15" t="s">
        <v>34</v>
      </c>
      <c r="E86" s="15">
        <v>1</v>
      </c>
      <c r="F86" s="15">
        <v>800</v>
      </c>
      <c r="G86" s="20">
        <v>200</v>
      </c>
      <c r="H86" s="33">
        <f t="shared" si="4"/>
        <v>1000</v>
      </c>
      <c r="I86" s="33">
        <f t="shared" si="5"/>
        <v>1000</v>
      </c>
      <c r="J86" s="53" t="s">
        <v>143</v>
      </c>
    </row>
    <row r="87" spans="1:12" ht="28" customHeight="1" x14ac:dyDescent="0.25">
      <c r="A87" s="15">
        <v>81</v>
      </c>
      <c r="B87" s="15" t="s">
        <v>163</v>
      </c>
      <c r="C87" s="16" t="s">
        <v>164</v>
      </c>
      <c r="D87" s="45" t="s">
        <v>156</v>
      </c>
      <c r="E87" s="46">
        <v>1550</v>
      </c>
      <c r="F87" s="46">
        <v>25</v>
      </c>
      <c r="G87" s="20">
        <v>5</v>
      </c>
      <c r="H87" s="33">
        <f t="shared" si="4"/>
        <v>30</v>
      </c>
      <c r="I87" s="33">
        <f t="shared" si="5"/>
        <v>46500</v>
      </c>
      <c r="J87" s="53" t="s">
        <v>165</v>
      </c>
    </row>
    <row r="88" spans="1:12" ht="28" customHeight="1" x14ac:dyDescent="0.25">
      <c r="A88" s="15">
        <v>82</v>
      </c>
      <c r="B88" s="15" t="s">
        <v>166</v>
      </c>
      <c r="C88" s="47"/>
      <c r="D88" s="46" t="s">
        <v>167</v>
      </c>
      <c r="E88" s="46">
        <v>32</v>
      </c>
      <c r="F88" s="46">
        <v>105</v>
      </c>
      <c r="G88" s="20">
        <v>25</v>
      </c>
      <c r="H88" s="33">
        <f t="shared" si="4"/>
        <v>130</v>
      </c>
      <c r="I88" s="33">
        <f t="shared" si="5"/>
        <v>4160</v>
      </c>
      <c r="J88" s="53" t="s">
        <v>165</v>
      </c>
    </row>
    <row r="89" spans="1:12" ht="28" customHeight="1" x14ac:dyDescent="0.25">
      <c r="A89" s="15">
        <v>83</v>
      </c>
      <c r="B89" s="15" t="s">
        <v>168</v>
      </c>
      <c r="C89" s="47"/>
      <c r="D89" s="46" t="s">
        <v>169</v>
      </c>
      <c r="E89" s="46">
        <v>200</v>
      </c>
      <c r="F89" s="46">
        <v>7</v>
      </c>
      <c r="G89" s="20">
        <v>1</v>
      </c>
      <c r="H89" s="33">
        <f t="shared" si="4"/>
        <v>8</v>
      </c>
      <c r="I89" s="33">
        <f t="shared" si="5"/>
        <v>1600</v>
      </c>
      <c r="J89" s="53" t="s">
        <v>99</v>
      </c>
    </row>
    <row r="90" spans="1:12" ht="28" customHeight="1" x14ac:dyDescent="0.25">
      <c r="A90" s="15">
        <v>84</v>
      </c>
      <c r="B90" s="15" t="s">
        <v>170</v>
      </c>
      <c r="C90" s="16" t="s">
        <v>171</v>
      </c>
      <c r="D90" s="46" t="s">
        <v>172</v>
      </c>
      <c r="E90" s="46">
        <v>80</v>
      </c>
      <c r="F90" s="46">
        <v>5</v>
      </c>
      <c r="G90" s="20">
        <v>3</v>
      </c>
      <c r="H90" s="33">
        <f t="shared" si="4"/>
        <v>8</v>
      </c>
      <c r="I90" s="33">
        <f t="shared" si="5"/>
        <v>640</v>
      </c>
      <c r="J90" s="46" t="s">
        <v>173</v>
      </c>
    </row>
    <row r="91" spans="1:12" ht="28" customHeight="1" x14ac:dyDescent="0.25">
      <c r="A91" s="15">
        <v>85</v>
      </c>
      <c r="B91" s="15" t="s">
        <v>170</v>
      </c>
      <c r="C91" s="16" t="s">
        <v>174</v>
      </c>
      <c r="D91" s="46" t="s">
        <v>172</v>
      </c>
      <c r="E91" s="46">
        <v>60</v>
      </c>
      <c r="F91" s="46">
        <v>6</v>
      </c>
      <c r="G91" s="20">
        <v>4</v>
      </c>
      <c r="H91" s="33">
        <f t="shared" si="4"/>
        <v>10</v>
      </c>
      <c r="I91" s="33">
        <f t="shared" si="5"/>
        <v>600</v>
      </c>
      <c r="J91" s="46" t="s">
        <v>173</v>
      </c>
    </row>
    <row r="92" spans="1:12" ht="28" customHeight="1" x14ac:dyDescent="0.25">
      <c r="A92" s="15">
        <v>86</v>
      </c>
      <c r="B92" s="15" t="s">
        <v>175</v>
      </c>
      <c r="C92" s="16" t="s">
        <v>176</v>
      </c>
      <c r="D92" s="46" t="s">
        <v>10</v>
      </c>
      <c r="E92" s="46">
        <v>1</v>
      </c>
      <c r="F92" s="46">
        <v>1600</v>
      </c>
      <c r="G92" s="20">
        <v>400</v>
      </c>
      <c r="H92" s="33">
        <f t="shared" si="4"/>
        <v>2000</v>
      </c>
      <c r="I92" s="33">
        <f t="shared" si="5"/>
        <v>2000</v>
      </c>
      <c r="J92" s="53" t="s">
        <v>165</v>
      </c>
    </row>
    <row r="93" spans="1:12" ht="28" customHeight="1" x14ac:dyDescent="0.25">
      <c r="A93" s="15">
        <v>87</v>
      </c>
      <c r="B93" s="15" t="s">
        <v>177</v>
      </c>
      <c r="C93" s="16"/>
      <c r="D93" s="46" t="s">
        <v>10</v>
      </c>
      <c r="E93" s="46">
        <v>1</v>
      </c>
      <c r="F93" s="46">
        <v>800</v>
      </c>
      <c r="G93" s="20">
        <v>400</v>
      </c>
      <c r="H93" s="33">
        <f t="shared" si="4"/>
        <v>1200</v>
      </c>
      <c r="I93" s="33">
        <f t="shared" si="5"/>
        <v>1200</v>
      </c>
      <c r="J93" s="46" t="s">
        <v>99</v>
      </c>
    </row>
    <row r="94" spans="1:12" ht="28" customHeight="1" x14ac:dyDescent="0.25">
      <c r="A94" s="15">
        <v>88</v>
      </c>
      <c r="B94" s="15" t="s">
        <v>178</v>
      </c>
      <c r="C94" s="16" t="s">
        <v>179</v>
      </c>
      <c r="D94" s="46" t="s">
        <v>34</v>
      </c>
      <c r="E94" s="46">
        <v>4</v>
      </c>
      <c r="F94" s="46">
        <v>2000</v>
      </c>
      <c r="G94" s="20">
        <v>500</v>
      </c>
      <c r="H94" s="33">
        <f t="shared" si="4"/>
        <v>2500</v>
      </c>
      <c r="I94" s="33">
        <f t="shared" si="5"/>
        <v>10000</v>
      </c>
      <c r="J94" s="46" t="s">
        <v>99</v>
      </c>
    </row>
    <row r="95" spans="1:12" customFormat="1" ht="28" customHeight="1" x14ac:dyDescent="0.25">
      <c r="A95" s="15">
        <v>89</v>
      </c>
      <c r="B95" s="15" t="s">
        <v>180</v>
      </c>
      <c r="C95" s="16" t="s">
        <v>181</v>
      </c>
      <c r="D95" s="46" t="s">
        <v>34</v>
      </c>
      <c r="E95" s="46">
        <v>1</v>
      </c>
      <c r="F95" s="46">
        <v>9800</v>
      </c>
      <c r="G95" s="20">
        <v>500</v>
      </c>
      <c r="H95" s="33">
        <f t="shared" si="4"/>
        <v>10300</v>
      </c>
      <c r="I95" s="33">
        <f t="shared" si="5"/>
        <v>10300</v>
      </c>
      <c r="J95" s="46" t="s">
        <v>99</v>
      </c>
      <c r="L95" s="8"/>
    </row>
    <row r="96" spans="1:12" customFormat="1" ht="28" customHeight="1" x14ac:dyDescent="0.25">
      <c r="A96" s="15">
        <v>90</v>
      </c>
      <c r="B96" s="15" t="s">
        <v>180</v>
      </c>
      <c r="C96" s="16" t="s">
        <v>182</v>
      </c>
      <c r="D96" s="46" t="s">
        <v>34</v>
      </c>
      <c r="E96" s="46">
        <v>1</v>
      </c>
      <c r="F96" s="46">
        <v>7800</v>
      </c>
      <c r="G96" s="20">
        <v>500</v>
      </c>
      <c r="H96" s="33">
        <f t="shared" si="4"/>
        <v>8300</v>
      </c>
      <c r="I96" s="33">
        <f t="shared" si="5"/>
        <v>8300</v>
      </c>
      <c r="J96" s="46" t="s">
        <v>99</v>
      </c>
      <c r="L96" s="8"/>
    </row>
    <row r="97" spans="1:12" customFormat="1" ht="28" customHeight="1" x14ac:dyDescent="0.25">
      <c r="A97" s="15">
        <v>91</v>
      </c>
      <c r="B97" s="15" t="s">
        <v>180</v>
      </c>
      <c r="C97" s="16" t="s">
        <v>183</v>
      </c>
      <c r="D97" s="46" t="s">
        <v>34</v>
      </c>
      <c r="E97" s="46">
        <v>1</v>
      </c>
      <c r="F97" s="46">
        <v>2200</v>
      </c>
      <c r="G97" s="20">
        <v>300</v>
      </c>
      <c r="H97" s="33">
        <f t="shared" si="4"/>
        <v>2500</v>
      </c>
      <c r="I97" s="33">
        <f t="shared" si="5"/>
        <v>2500</v>
      </c>
      <c r="J97" s="46" t="s">
        <v>99</v>
      </c>
      <c r="L97" s="8"/>
    </row>
    <row r="98" spans="1:12" customFormat="1" ht="28" customHeight="1" x14ac:dyDescent="0.25">
      <c r="A98" s="15">
        <v>92</v>
      </c>
      <c r="B98" s="15" t="s">
        <v>184</v>
      </c>
      <c r="C98" s="16" t="s">
        <v>185</v>
      </c>
      <c r="D98" s="46" t="s">
        <v>137</v>
      </c>
      <c r="E98" s="46">
        <v>4</v>
      </c>
      <c r="F98" s="46">
        <v>3000</v>
      </c>
      <c r="G98" s="20">
        <v>200</v>
      </c>
      <c r="H98" s="33">
        <f t="shared" si="4"/>
        <v>3200</v>
      </c>
      <c r="I98" s="33">
        <f t="shared" si="5"/>
        <v>12800</v>
      </c>
      <c r="J98" s="46" t="s">
        <v>99</v>
      </c>
      <c r="L98" s="8"/>
    </row>
    <row r="99" spans="1:12" s="2" customFormat="1" ht="61" customHeight="1" x14ac:dyDescent="0.25">
      <c r="A99" s="15">
        <v>93</v>
      </c>
      <c r="B99" s="15" t="s">
        <v>186</v>
      </c>
      <c r="C99" s="16" t="s">
        <v>187</v>
      </c>
      <c r="D99" s="15" t="s">
        <v>132</v>
      </c>
      <c r="E99" s="15">
        <v>125</v>
      </c>
      <c r="F99" s="15">
        <v>70</v>
      </c>
      <c r="G99" s="20">
        <v>35</v>
      </c>
      <c r="H99" s="33">
        <f t="shared" si="4"/>
        <v>105</v>
      </c>
      <c r="I99" s="33">
        <f t="shared" si="5"/>
        <v>13125</v>
      </c>
      <c r="J99" s="46" t="s">
        <v>188</v>
      </c>
      <c r="L99" s="34"/>
    </row>
    <row r="100" spans="1:12" s="2" customFormat="1" ht="61" customHeight="1" x14ac:dyDescent="0.25">
      <c r="A100" s="15">
        <v>94</v>
      </c>
      <c r="B100" s="15" t="s">
        <v>189</v>
      </c>
      <c r="C100" s="16" t="s">
        <v>187</v>
      </c>
      <c r="D100" s="15" t="s">
        <v>132</v>
      </c>
      <c r="E100" s="15">
        <v>75</v>
      </c>
      <c r="F100" s="15">
        <v>70</v>
      </c>
      <c r="G100" s="20">
        <v>35</v>
      </c>
      <c r="H100" s="33">
        <f t="shared" si="4"/>
        <v>105</v>
      </c>
      <c r="I100" s="33">
        <f t="shared" si="5"/>
        <v>7875</v>
      </c>
      <c r="J100" s="46" t="s">
        <v>188</v>
      </c>
      <c r="L100" s="34"/>
    </row>
    <row r="101" spans="1:12" s="2" customFormat="1" ht="61" customHeight="1" x14ac:dyDescent="0.25">
      <c r="A101" s="15">
        <v>95</v>
      </c>
      <c r="B101" s="15" t="s">
        <v>190</v>
      </c>
      <c r="C101" s="16" t="s">
        <v>187</v>
      </c>
      <c r="D101" s="15" t="s">
        <v>132</v>
      </c>
      <c r="E101" s="15">
        <v>125</v>
      </c>
      <c r="F101" s="15">
        <v>70</v>
      </c>
      <c r="G101" s="20">
        <v>35</v>
      </c>
      <c r="H101" s="33">
        <f t="shared" si="4"/>
        <v>105</v>
      </c>
      <c r="I101" s="33">
        <f t="shared" si="5"/>
        <v>13125</v>
      </c>
      <c r="J101" s="46" t="s">
        <v>188</v>
      </c>
      <c r="L101" s="34"/>
    </row>
    <row r="102" spans="1:12" ht="28" customHeight="1" x14ac:dyDescent="0.25">
      <c r="A102" s="15">
        <v>96</v>
      </c>
      <c r="B102" s="48" t="s">
        <v>110</v>
      </c>
      <c r="C102" s="49"/>
      <c r="D102" s="48"/>
      <c r="E102" s="48"/>
      <c r="F102" s="48"/>
      <c r="G102" s="48"/>
      <c r="H102" s="48"/>
      <c r="I102" s="48">
        <f>SUM(I59:I101)</f>
        <v>491620</v>
      </c>
      <c r="J102" s="46"/>
    </row>
    <row r="103" spans="1:12" ht="28" customHeight="1" x14ac:dyDescent="0.25">
      <c r="A103" s="103" t="s">
        <v>191</v>
      </c>
      <c r="B103" s="104"/>
      <c r="C103" s="104"/>
      <c r="D103" s="104"/>
      <c r="E103" s="104"/>
      <c r="F103" s="104"/>
      <c r="G103" s="104"/>
      <c r="H103" s="104"/>
      <c r="I103" s="104"/>
      <c r="J103" s="105"/>
    </row>
    <row r="104" spans="1:12" ht="87" customHeight="1" x14ac:dyDescent="0.25">
      <c r="A104" s="15">
        <v>1</v>
      </c>
      <c r="B104" s="15" t="s">
        <v>33</v>
      </c>
      <c r="C104" s="16" t="s">
        <v>192</v>
      </c>
      <c r="D104" s="15" t="s">
        <v>10</v>
      </c>
      <c r="E104" s="15">
        <v>1</v>
      </c>
      <c r="F104" s="15">
        <v>24000</v>
      </c>
      <c r="G104" s="15">
        <v>2000</v>
      </c>
      <c r="H104" s="17">
        <f>F104+G104</f>
        <v>26000</v>
      </c>
      <c r="I104" s="17">
        <f>E104*H104</f>
        <v>26000</v>
      </c>
      <c r="J104" s="17" t="s">
        <v>35</v>
      </c>
    </row>
    <row r="105" spans="1:12" s="4" customFormat="1" ht="22" customHeight="1" x14ac:dyDescent="0.25">
      <c r="A105" s="15">
        <v>2</v>
      </c>
      <c r="B105" s="16" t="s">
        <v>62</v>
      </c>
      <c r="C105" s="16" t="s">
        <v>63</v>
      </c>
      <c r="D105" s="15" t="s">
        <v>60</v>
      </c>
      <c r="E105" s="15">
        <v>130</v>
      </c>
      <c r="F105" s="20">
        <v>65</v>
      </c>
      <c r="G105" s="15">
        <v>35</v>
      </c>
      <c r="H105" s="17">
        <f t="shared" ref="H105:H140" si="6">F105+G105</f>
        <v>100</v>
      </c>
      <c r="I105" s="17">
        <f t="shared" ref="I105:I140" si="7">E105*H105</f>
        <v>13000</v>
      </c>
      <c r="J105" s="15" t="s">
        <v>61</v>
      </c>
      <c r="K105" s="36"/>
      <c r="L105" s="38"/>
    </row>
    <row r="106" spans="1:12" s="4" customFormat="1" ht="27" customHeight="1" x14ac:dyDescent="0.25">
      <c r="A106" s="15">
        <v>3</v>
      </c>
      <c r="B106" s="16" t="s">
        <v>68</v>
      </c>
      <c r="C106" s="16" t="s">
        <v>69</v>
      </c>
      <c r="D106" s="15" t="s">
        <v>10</v>
      </c>
      <c r="E106" s="15">
        <v>1</v>
      </c>
      <c r="F106" s="15">
        <v>1000</v>
      </c>
      <c r="G106" s="15">
        <v>500</v>
      </c>
      <c r="H106" s="17">
        <f t="shared" si="6"/>
        <v>1500</v>
      </c>
      <c r="I106" s="17">
        <f t="shared" si="7"/>
        <v>1500</v>
      </c>
      <c r="J106" s="15" t="s">
        <v>70</v>
      </c>
      <c r="K106" s="36"/>
      <c r="L106" s="39"/>
    </row>
    <row r="107" spans="1:12" s="4" customFormat="1" ht="34" customHeight="1" x14ac:dyDescent="0.25">
      <c r="A107" s="15">
        <v>4</v>
      </c>
      <c r="B107" s="16" t="s">
        <v>71</v>
      </c>
      <c r="C107" s="16" t="s">
        <v>72</v>
      </c>
      <c r="D107" s="15" t="s">
        <v>73</v>
      </c>
      <c r="E107" s="15">
        <v>4</v>
      </c>
      <c r="F107" s="20">
        <v>260</v>
      </c>
      <c r="G107" s="15">
        <v>40</v>
      </c>
      <c r="H107" s="17">
        <f t="shared" si="6"/>
        <v>300</v>
      </c>
      <c r="I107" s="17">
        <f t="shared" si="7"/>
        <v>1200</v>
      </c>
      <c r="J107" s="15" t="s">
        <v>52</v>
      </c>
      <c r="K107" s="36"/>
      <c r="L107" s="39"/>
    </row>
    <row r="108" spans="1:12" s="4" customFormat="1" ht="34" customHeight="1" x14ac:dyDescent="0.25">
      <c r="A108" s="15">
        <v>5</v>
      </c>
      <c r="B108" s="16" t="s">
        <v>81</v>
      </c>
      <c r="C108" s="16" t="s">
        <v>72</v>
      </c>
      <c r="D108" s="15" t="s">
        <v>73</v>
      </c>
      <c r="E108" s="15">
        <v>2</v>
      </c>
      <c r="F108" s="20">
        <v>410</v>
      </c>
      <c r="G108" s="15">
        <v>60</v>
      </c>
      <c r="H108" s="17">
        <f t="shared" si="6"/>
        <v>470</v>
      </c>
      <c r="I108" s="17">
        <f t="shared" si="7"/>
        <v>940</v>
      </c>
      <c r="J108" s="15" t="s">
        <v>52</v>
      </c>
      <c r="K108" s="36"/>
      <c r="L108" s="39"/>
    </row>
    <row r="109" spans="1:12" s="4" customFormat="1" ht="34" customHeight="1" x14ac:dyDescent="0.25">
      <c r="A109" s="15">
        <v>6</v>
      </c>
      <c r="B109" s="16" t="s">
        <v>84</v>
      </c>
      <c r="C109" s="16" t="s">
        <v>85</v>
      </c>
      <c r="D109" s="15" t="s">
        <v>73</v>
      </c>
      <c r="E109" s="15">
        <v>4</v>
      </c>
      <c r="F109" s="20">
        <v>70</v>
      </c>
      <c r="G109" s="15">
        <v>20</v>
      </c>
      <c r="H109" s="17">
        <f t="shared" si="6"/>
        <v>90</v>
      </c>
      <c r="I109" s="17">
        <f t="shared" si="7"/>
        <v>360</v>
      </c>
      <c r="J109" s="15" t="s">
        <v>52</v>
      </c>
      <c r="K109" s="36"/>
      <c r="L109" s="39"/>
    </row>
    <row r="110" spans="1:12" s="4" customFormat="1" ht="34" customHeight="1" x14ac:dyDescent="0.25">
      <c r="A110" s="15">
        <v>7</v>
      </c>
      <c r="B110" s="16" t="s">
        <v>86</v>
      </c>
      <c r="C110" s="16" t="s">
        <v>193</v>
      </c>
      <c r="D110" s="15" t="s">
        <v>73</v>
      </c>
      <c r="E110" s="15">
        <v>1</v>
      </c>
      <c r="F110" s="20">
        <v>1500</v>
      </c>
      <c r="G110" s="15">
        <v>200</v>
      </c>
      <c r="H110" s="17">
        <f t="shared" si="6"/>
        <v>1700</v>
      </c>
      <c r="I110" s="17">
        <f t="shared" si="7"/>
        <v>1700</v>
      </c>
      <c r="J110" s="15" t="s">
        <v>52</v>
      </c>
      <c r="K110" s="36"/>
      <c r="L110" s="39"/>
    </row>
    <row r="111" spans="1:12" s="4" customFormat="1" ht="34" customHeight="1" x14ac:dyDescent="0.25">
      <c r="A111" s="15">
        <v>8</v>
      </c>
      <c r="B111" s="16" t="s">
        <v>89</v>
      </c>
      <c r="C111" s="16" t="s">
        <v>90</v>
      </c>
      <c r="D111" s="15" t="s">
        <v>73</v>
      </c>
      <c r="E111" s="15">
        <v>4</v>
      </c>
      <c r="F111" s="20">
        <v>60</v>
      </c>
      <c r="G111" s="15">
        <v>20</v>
      </c>
      <c r="H111" s="17">
        <f t="shared" si="6"/>
        <v>80</v>
      </c>
      <c r="I111" s="17">
        <f t="shared" si="7"/>
        <v>320</v>
      </c>
      <c r="J111" s="15" t="s">
        <v>52</v>
      </c>
      <c r="K111" s="36"/>
      <c r="L111" s="39"/>
    </row>
    <row r="112" spans="1:12" s="4" customFormat="1" ht="34" customHeight="1" x14ac:dyDescent="0.25">
      <c r="A112" s="15">
        <v>9</v>
      </c>
      <c r="B112" s="16" t="s">
        <v>91</v>
      </c>
      <c r="C112" s="16" t="s">
        <v>92</v>
      </c>
      <c r="D112" s="15" t="s">
        <v>73</v>
      </c>
      <c r="E112" s="15">
        <v>4</v>
      </c>
      <c r="F112" s="20">
        <v>80</v>
      </c>
      <c r="G112" s="15">
        <v>20</v>
      </c>
      <c r="H112" s="17">
        <f t="shared" si="6"/>
        <v>100</v>
      </c>
      <c r="I112" s="17">
        <f t="shared" si="7"/>
        <v>400</v>
      </c>
      <c r="J112" s="15" t="s">
        <v>52</v>
      </c>
      <c r="K112" s="36"/>
      <c r="L112" s="39"/>
    </row>
    <row r="113" spans="1:15" s="4" customFormat="1" ht="34" customHeight="1" x14ac:dyDescent="0.25">
      <c r="A113" s="15">
        <v>10</v>
      </c>
      <c r="B113" s="16" t="s">
        <v>93</v>
      </c>
      <c r="C113" s="16" t="s">
        <v>95</v>
      </c>
      <c r="D113" s="15" t="s">
        <v>73</v>
      </c>
      <c r="E113" s="15">
        <v>2</v>
      </c>
      <c r="F113" s="20">
        <v>180</v>
      </c>
      <c r="G113" s="15">
        <v>30</v>
      </c>
      <c r="H113" s="17">
        <f t="shared" si="6"/>
        <v>210</v>
      </c>
      <c r="I113" s="17">
        <f t="shared" si="7"/>
        <v>420</v>
      </c>
      <c r="J113" s="15" t="s">
        <v>52</v>
      </c>
      <c r="K113" s="36"/>
      <c r="L113" s="39"/>
    </row>
    <row r="114" spans="1:15" s="4" customFormat="1" ht="19" customHeight="1" x14ac:dyDescent="0.25">
      <c r="A114" s="15">
        <v>11</v>
      </c>
      <c r="B114" s="16" t="s">
        <v>102</v>
      </c>
      <c r="C114" s="16"/>
      <c r="D114" s="15" t="s">
        <v>101</v>
      </c>
      <c r="E114" s="15">
        <v>1</v>
      </c>
      <c r="F114" s="20">
        <v>800</v>
      </c>
      <c r="G114" s="15">
        <v>200</v>
      </c>
      <c r="H114" s="17">
        <f t="shared" si="6"/>
        <v>1000</v>
      </c>
      <c r="I114" s="17">
        <f t="shared" si="7"/>
        <v>1000</v>
      </c>
      <c r="J114" s="20"/>
      <c r="K114" s="36"/>
      <c r="L114" s="39"/>
    </row>
    <row r="115" spans="1:15" s="4" customFormat="1" ht="20" customHeight="1" x14ac:dyDescent="0.25">
      <c r="A115" s="15">
        <v>12</v>
      </c>
      <c r="B115" s="31" t="s">
        <v>123</v>
      </c>
      <c r="C115" s="32" t="s">
        <v>117</v>
      </c>
      <c r="D115" s="19" t="s">
        <v>60</v>
      </c>
      <c r="E115" s="19">
        <v>95</v>
      </c>
      <c r="F115" s="20">
        <v>170</v>
      </c>
      <c r="G115" s="20">
        <v>30</v>
      </c>
      <c r="H115" s="17">
        <f t="shared" si="6"/>
        <v>200</v>
      </c>
      <c r="I115" s="17">
        <f t="shared" si="7"/>
        <v>19000</v>
      </c>
      <c r="J115" s="33" t="s">
        <v>115</v>
      </c>
      <c r="K115" s="36"/>
      <c r="L115" s="39"/>
    </row>
    <row r="116" spans="1:15" s="4" customFormat="1" ht="20" customHeight="1" x14ac:dyDescent="0.25">
      <c r="A116" s="15">
        <v>13</v>
      </c>
      <c r="B116" s="31" t="s">
        <v>125</v>
      </c>
      <c r="C116" s="32" t="s">
        <v>127</v>
      </c>
      <c r="D116" s="19" t="s">
        <v>60</v>
      </c>
      <c r="E116" s="19">
        <v>95</v>
      </c>
      <c r="F116" s="20">
        <v>38</v>
      </c>
      <c r="G116" s="15">
        <v>10</v>
      </c>
      <c r="H116" s="17">
        <f t="shared" si="6"/>
        <v>48</v>
      </c>
      <c r="I116" s="17">
        <f t="shared" si="7"/>
        <v>4560</v>
      </c>
      <c r="J116" s="46" t="s">
        <v>99</v>
      </c>
      <c r="K116" s="36"/>
      <c r="L116" s="39"/>
    </row>
    <row r="117" spans="1:15" s="3" customFormat="1" ht="21" customHeight="1" x14ac:dyDescent="0.25">
      <c r="A117" s="15">
        <v>14</v>
      </c>
      <c r="B117" s="16" t="s">
        <v>130</v>
      </c>
      <c r="C117" s="16" t="s">
        <v>131</v>
      </c>
      <c r="D117" s="15" t="s">
        <v>132</v>
      </c>
      <c r="E117" s="15">
        <v>30</v>
      </c>
      <c r="F117" s="15">
        <v>210</v>
      </c>
      <c r="G117" s="15">
        <v>60</v>
      </c>
      <c r="H117" s="17">
        <f t="shared" si="6"/>
        <v>270</v>
      </c>
      <c r="I117" s="17">
        <f t="shared" si="7"/>
        <v>8100</v>
      </c>
      <c r="J117" s="46" t="s">
        <v>99</v>
      </c>
    </row>
    <row r="118" spans="1:15" s="5" customFormat="1" ht="33" customHeight="1" x14ac:dyDescent="0.25">
      <c r="A118" s="15">
        <v>15</v>
      </c>
      <c r="B118" s="15" t="s">
        <v>135</v>
      </c>
      <c r="C118" s="16" t="s">
        <v>136</v>
      </c>
      <c r="D118" s="15" t="s">
        <v>137</v>
      </c>
      <c r="E118" s="15">
        <v>29</v>
      </c>
      <c r="F118" s="15">
        <v>210</v>
      </c>
      <c r="G118" s="15">
        <v>40</v>
      </c>
      <c r="H118" s="17">
        <f t="shared" si="6"/>
        <v>250</v>
      </c>
      <c r="I118" s="17">
        <f t="shared" si="7"/>
        <v>7250</v>
      </c>
      <c r="J118" s="50" t="s">
        <v>138</v>
      </c>
      <c r="L118" s="51"/>
    </row>
    <row r="119" spans="1:15" s="6" customFormat="1" ht="35" customHeight="1" x14ac:dyDescent="0.25">
      <c r="A119" s="15">
        <v>16</v>
      </c>
      <c r="B119" s="43" t="s">
        <v>139</v>
      </c>
      <c r="C119" s="44" t="s">
        <v>140</v>
      </c>
      <c r="D119" s="45" t="s">
        <v>73</v>
      </c>
      <c r="E119" s="45">
        <v>29</v>
      </c>
      <c r="F119" s="45">
        <v>210</v>
      </c>
      <c r="G119" s="15">
        <v>40</v>
      </c>
      <c r="H119" s="17">
        <f t="shared" si="6"/>
        <v>250</v>
      </c>
      <c r="I119" s="17">
        <f t="shared" si="7"/>
        <v>7250</v>
      </c>
      <c r="J119" s="50" t="s">
        <v>138</v>
      </c>
      <c r="K119" s="52"/>
    </row>
    <row r="120" spans="1:15" s="6" customFormat="1" ht="35" customHeight="1" x14ac:dyDescent="0.25">
      <c r="A120" s="15">
        <v>17</v>
      </c>
      <c r="B120" s="43" t="s">
        <v>141</v>
      </c>
      <c r="C120" s="44" t="s">
        <v>142</v>
      </c>
      <c r="D120" s="45" t="s">
        <v>73</v>
      </c>
      <c r="E120" s="45">
        <v>3</v>
      </c>
      <c r="F120" s="45">
        <v>1500</v>
      </c>
      <c r="G120" s="15">
        <v>200</v>
      </c>
      <c r="H120" s="17">
        <f t="shared" si="6"/>
        <v>1700</v>
      </c>
      <c r="I120" s="17">
        <f t="shared" si="7"/>
        <v>5100</v>
      </c>
      <c r="J120" s="53" t="s">
        <v>143</v>
      </c>
      <c r="K120" s="52"/>
    </row>
    <row r="121" spans="1:15" ht="33" customHeight="1" x14ac:dyDescent="0.25">
      <c r="A121" s="15">
        <v>18</v>
      </c>
      <c r="B121" s="46" t="s">
        <v>144</v>
      </c>
      <c r="C121" s="47" t="s">
        <v>145</v>
      </c>
      <c r="D121" s="45" t="s">
        <v>73</v>
      </c>
      <c r="E121" s="46">
        <v>18</v>
      </c>
      <c r="F121" s="46">
        <v>50</v>
      </c>
      <c r="G121" s="15">
        <v>20</v>
      </c>
      <c r="H121" s="17">
        <f t="shared" si="6"/>
        <v>70</v>
      </c>
      <c r="I121" s="17">
        <f t="shared" si="7"/>
        <v>1260</v>
      </c>
      <c r="J121" s="53" t="s">
        <v>143</v>
      </c>
    </row>
    <row r="122" spans="1:15" ht="30" customHeight="1" x14ac:dyDescent="0.25">
      <c r="A122" s="15">
        <v>19</v>
      </c>
      <c r="B122" s="15" t="s">
        <v>148</v>
      </c>
      <c r="C122" s="16" t="s">
        <v>194</v>
      </c>
      <c r="D122" s="45" t="s">
        <v>73</v>
      </c>
      <c r="E122" s="46">
        <v>1</v>
      </c>
      <c r="F122" s="46">
        <v>280</v>
      </c>
      <c r="G122" s="15">
        <v>30</v>
      </c>
      <c r="H122" s="17">
        <f t="shared" si="6"/>
        <v>310</v>
      </c>
      <c r="I122" s="17">
        <f t="shared" si="7"/>
        <v>310</v>
      </c>
      <c r="J122" s="53" t="s">
        <v>143</v>
      </c>
    </row>
    <row r="123" spans="1:15" ht="30" customHeight="1" x14ac:dyDescent="0.25">
      <c r="A123" s="15">
        <v>20</v>
      </c>
      <c r="B123" s="15" t="s">
        <v>148</v>
      </c>
      <c r="C123" s="16" t="s">
        <v>195</v>
      </c>
      <c r="D123" s="45" t="s">
        <v>73</v>
      </c>
      <c r="E123" s="46">
        <v>1</v>
      </c>
      <c r="F123" s="46">
        <v>260</v>
      </c>
      <c r="G123" s="15">
        <v>30</v>
      </c>
      <c r="H123" s="17">
        <f t="shared" si="6"/>
        <v>290</v>
      </c>
      <c r="I123" s="17">
        <f t="shared" si="7"/>
        <v>290</v>
      </c>
      <c r="J123" s="53" t="s">
        <v>143</v>
      </c>
    </row>
    <row r="124" spans="1:15" ht="30" customHeight="1" x14ac:dyDescent="0.25">
      <c r="A124" s="15">
        <v>21</v>
      </c>
      <c r="B124" s="15" t="s">
        <v>151</v>
      </c>
      <c r="C124" s="16" t="s">
        <v>194</v>
      </c>
      <c r="D124" s="45" t="s">
        <v>73</v>
      </c>
      <c r="E124" s="46">
        <v>1</v>
      </c>
      <c r="F124" s="46">
        <v>150</v>
      </c>
      <c r="G124" s="15">
        <v>20</v>
      </c>
      <c r="H124" s="17">
        <f t="shared" si="6"/>
        <v>170</v>
      </c>
      <c r="I124" s="17">
        <f t="shared" si="7"/>
        <v>170</v>
      </c>
      <c r="J124" s="53" t="s">
        <v>143</v>
      </c>
    </row>
    <row r="125" spans="1:15" ht="30" customHeight="1" x14ac:dyDescent="0.25">
      <c r="A125" s="15">
        <v>22</v>
      </c>
      <c r="B125" s="15" t="s">
        <v>151</v>
      </c>
      <c r="C125" s="16" t="s">
        <v>195</v>
      </c>
      <c r="D125" s="45" t="s">
        <v>73</v>
      </c>
      <c r="E125" s="46">
        <v>1</v>
      </c>
      <c r="F125" s="46">
        <v>140</v>
      </c>
      <c r="G125" s="15">
        <v>20</v>
      </c>
      <c r="H125" s="17">
        <f t="shared" si="6"/>
        <v>160</v>
      </c>
      <c r="I125" s="17">
        <f t="shared" si="7"/>
        <v>160</v>
      </c>
      <c r="J125" s="53" t="s">
        <v>143</v>
      </c>
    </row>
    <row r="126" spans="1:15" ht="30" customHeight="1" x14ac:dyDescent="0.25">
      <c r="A126" s="15">
        <v>23</v>
      </c>
      <c r="B126" s="15" t="s">
        <v>151</v>
      </c>
      <c r="C126" s="16" t="s">
        <v>152</v>
      </c>
      <c r="D126" s="45" t="s">
        <v>73</v>
      </c>
      <c r="E126" s="46">
        <v>29</v>
      </c>
      <c r="F126" s="46">
        <v>60</v>
      </c>
      <c r="G126" s="15">
        <v>10</v>
      </c>
      <c r="H126" s="17">
        <f t="shared" si="6"/>
        <v>70</v>
      </c>
      <c r="I126" s="17">
        <f t="shared" si="7"/>
        <v>2030</v>
      </c>
      <c r="J126" s="53" t="s">
        <v>143</v>
      </c>
      <c r="N126" s="94"/>
      <c r="O126" s="94"/>
    </row>
    <row r="127" spans="1:15" ht="80" customHeight="1" x14ac:dyDescent="0.25">
      <c r="A127" s="15">
        <v>24</v>
      </c>
      <c r="B127" s="109" t="s">
        <v>154</v>
      </c>
      <c r="C127" s="114" t="s">
        <v>155</v>
      </c>
      <c r="D127" s="109" t="s">
        <v>156</v>
      </c>
      <c r="E127" s="115">
        <v>200</v>
      </c>
      <c r="F127" s="115">
        <v>60</v>
      </c>
      <c r="G127" s="108">
        <v>50</v>
      </c>
      <c r="H127" s="110">
        <f t="shared" si="6"/>
        <v>110</v>
      </c>
      <c r="I127" s="110">
        <f t="shared" si="7"/>
        <v>22000</v>
      </c>
      <c r="J127" s="117" t="s">
        <v>202</v>
      </c>
    </row>
    <row r="128" spans="1:15" ht="78" customHeight="1" x14ac:dyDescent="0.25">
      <c r="A128" s="15">
        <v>25</v>
      </c>
      <c r="B128" s="109" t="s">
        <v>154</v>
      </c>
      <c r="C128" s="114" t="s">
        <v>157</v>
      </c>
      <c r="D128" s="109" t="s">
        <v>156</v>
      </c>
      <c r="E128" s="115">
        <v>210</v>
      </c>
      <c r="F128" s="115">
        <v>55</v>
      </c>
      <c r="G128" s="108">
        <v>50</v>
      </c>
      <c r="H128" s="110">
        <f t="shared" si="6"/>
        <v>105</v>
      </c>
      <c r="I128" s="110">
        <f t="shared" si="7"/>
        <v>22050</v>
      </c>
      <c r="J128" s="117" t="s">
        <v>203</v>
      </c>
    </row>
    <row r="129" spans="1:12" s="7" customFormat="1" ht="35" customHeight="1" x14ac:dyDescent="0.3">
      <c r="A129" s="15">
        <v>26</v>
      </c>
      <c r="B129" s="15" t="s">
        <v>158</v>
      </c>
      <c r="C129" s="16" t="s">
        <v>159</v>
      </c>
      <c r="D129" s="15" t="s">
        <v>34</v>
      </c>
      <c r="E129" s="15">
        <v>1</v>
      </c>
      <c r="F129" s="15">
        <v>1200</v>
      </c>
      <c r="G129" s="15">
        <v>200</v>
      </c>
      <c r="H129" s="17">
        <f t="shared" si="6"/>
        <v>1400</v>
      </c>
      <c r="I129" s="17">
        <f t="shared" si="7"/>
        <v>1400</v>
      </c>
      <c r="J129" s="53" t="s">
        <v>143</v>
      </c>
    </row>
    <row r="130" spans="1:12" s="7" customFormat="1" ht="35" customHeight="1" x14ac:dyDescent="0.3">
      <c r="A130" s="15">
        <v>27</v>
      </c>
      <c r="B130" s="15" t="s">
        <v>158</v>
      </c>
      <c r="C130" s="16" t="s">
        <v>160</v>
      </c>
      <c r="D130" s="15" t="s">
        <v>34</v>
      </c>
      <c r="E130" s="15">
        <v>1</v>
      </c>
      <c r="F130" s="15">
        <v>900</v>
      </c>
      <c r="G130" s="15">
        <v>200</v>
      </c>
      <c r="H130" s="17">
        <f t="shared" si="6"/>
        <v>1100</v>
      </c>
      <c r="I130" s="17">
        <f t="shared" si="7"/>
        <v>1100</v>
      </c>
      <c r="J130" s="53" t="s">
        <v>143</v>
      </c>
    </row>
    <row r="131" spans="1:12" ht="28" customHeight="1" x14ac:dyDescent="0.25">
      <c r="A131" s="15">
        <v>28</v>
      </c>
      <c r="B131" s="15" t="s">
        <v>163</v>
      </c>
      <c r="C131" s="16" t="s">
        <v>164</v>
      </c>
      <c r="D131" s="45" t="s">
        <v>156</v>
      </c>
      <c r="E131" s="46">
        <v>420</v>
      </c>
      <c r="F131" s="46">
        <v>25</v>
      </c>
      <c r="G131" s="15">
        <v>5</v>
      </c>
      <c r="H131" s="17">
        <f t="shared" si="6"/>
        <v>30</v>
      </c>
      <c r="I131" s="17">
        <f t="shared" si="7"/>
        <v>12600</v>
      </c>
      <c r="J131" s="53" t="s">
        <v>165</v>
      </c>
    </row>
    <row r="132" spans="1:12" ht="28" customHeight="1" x14ac:dyDescent="0.25">
      <c r="A132" s="15">
        <v>29</v>
      </c>
      <c r="B132" s="15" t="s">
        <v>166</v>
      </c>
      <c r="C132" s="47"/>
      <c r="D132" s="46" t="s">
        <v>167</v>
      </c>
      <c r="E132" s="46">
        <v>12</v>
      </c>
      <c r="F132" s="46">
        <v>105</v>
      </c>
      <c r="G132" s="15">
        <v>25</v>
      </c>
      <c r="H132" s="17">
        <f t="shared" si="6"/>
        <v>130</v>
      </c>
      <c r="I132" s="17">
        <f t="shared" si="7"/>
        <v>1560</v>
      </c>
      <c r="J132" s="53" t="s">
        <v>165</v>
      </c>
    </row>
    <row r="133" spans="1:12" ht="28" customHeight="1" x14ac:dyDescent="0.25">
      <c r="A133" s="15">
        <v>30</v>
      </c>
      <c r="B133" s="15" t="s">
        <v>168</v>
      </c>
      <c r="C133" s="47"/>
      <c r="D133" s="46" t="s">
        <v>169</v>
      </c>
      <c r="E133" s="46">
        <v>100</v>
      </c>
      <c r="F133" s="46">
        <v>7</v>
      </c>
      <c r="G133" s="15">
        <v>1</v>
      </c>
      <c r="H133" s="17">
        <f t="shared" si="6"/>
        <v>8</v>
      </c>
      <c r="I133" s="17">
        <f t="shared" si="7"/>
        <v>800</v>
      </c>
      <c r="J133" s="53" t="s">
        <v>99</v>
      </c>
    </row>
    <row r="134" spans="1:12" ht="28" customHeight="1" x14ac:dyDescent="0.25">
      <c r="A134" s="15">
        <v>31</v>
      </c>
      <c r="B134" s="15" t="s">
        <v>170</v>
      </c>
      <c r="C134" s="16" t="s">
        <v>171</v>
      </c>
      <c r="D134" s="46" t="s">
        <v>172</v>
      </c>
      <c r="E134" s="46">
        <v>30</v>
      </c>
      <c r="F134" s="46">
        <v>5</v>
      </c>
      <c r="G134" s="20">
        <v>3</v>
      </c>
      <c r="H134" s="17">
        <f t="shared" si="6"/>
        <v>8</v>
      </c>
      <c r="I134" s="17">
        <f t="shared" si="7"/>
        <v>240</v>
      </c>
      <c r="J134" s="53" t="s">
        <v>173</v>
      </c>
    </row>
    <row r="135" spans="1:12" ht="28" customHeight="1" x14ac:dyDescent="0.25">
      <c r="A135" s="15">
        <v>32</v>
      </c>
      <c r="B135" s="15" t="s">
        <v>170</v>
      </c>
      <c r="C135" s="16" t="s">
        <v>174</v>
      </c>
      <c r="D135" s="46" t="s">
        <v>172</v>
      </c>
      <c r="E135" s="46">
        <v>20</v>
      </c>
      <c r="F135" s="46">
        <v>6</v>
      </c>
      <c r="G135" s="20">
        <v>4</v>
      </c>
      <c r="H135" s="17">
        <f t="shared" si="6"/>
        <v>10</v>
      </c>
      <c r="I135" s="17">
        <f t="shared" si="7"/>
        <v>200</v>
      </c>
      <c r="J135" s="53" t="s">
        <v>173</v>
      </c>
    </row>
    <row r="136" spans="1:12" ht="28" customHeight="1" x14ac:dyDescent="0.25">
      <c r="A136" s="15">
        <v>33</v>
      </c>
      <c r="B136" s="15" t="s">
        <v>175</v>
      </c>
      <c r="C136" s="16" t="s">
        <v>176</v>
      </c>
      <c r="D136" s="46" t="s">
        <v>10</v>
      </c>
      <c r="E136" s="46">
        <v>1</v>
      </c>
      <c r="F136" s="46">
        <v>1600</v>
      </c>
      <c r="G136" s="20">
        <v>400</v>
      </c>
      <c r="H136" s="17">
        <f t="shared" si="6"/>
        <v>2000</v>
      </c>
      <c r="I136" s="17">
        <f t="shared" si="7"/>
        <v>2000</v>
      </c>
      <c r="J136" s="53" t="s">
        <v>99</v>
      </c>
    </row>
    <row r="137" spans="1:12" ht="28" customHeight="1" x14ac:dyDescent="0.25">
      <c r="A137" s="15">
        <v>34</v>
      </c>
      <c r="B137" s="15" t="s">
        <v>177</v>
      </c>
      <c r="C137" s="16"/>
      <c r="D137" s="46" t="s">
        <v>10</v>
      </c>
      <c r="E137" s="46">
        <v>1</v>
      </c>
      <c r="F137" s="46">
        <v>500</v>
      </c>
      <c r="G137" s="20">
        <v>200</v>
      </c>
      <c r="H137" s="17">
        <f t="shared" si="6"/>
        <v>700</v>
      </c>
      <c r="I137" s="17">
        <f t="shared" si="7"/>
        <v>700</v>
      </c>
      <c r="J137" s="53" t="s">
        <v>99</v>
      </c>
    </row>
    <row r="138" spans="1:12" ht="28" customHeight="1" x14ac:dyDescent="0.25">
      <c r="A138" s="15">
        <v>35</v>
      </c>
      <c r="B138" s="15" t="s">
        <v>178</v>
      </c>
      <c r="C138" s="16" t="s">
        <v>179</v>
      </c>
      <c r="D138" s="46" t="s">
        <v>34</v>
      </c>
      <c r="E138" s="46">
        <v>1</v>
      </c>
      <c r="F138" s="46">
        <v>2000</v>
      </c>
      <c r="G138" s="20">
        <v>500</v>
      </c>
      <c r="H138" s="17">
        <f t="shared" si="6"/>
        <v>2500</v>
      </c>
      <c r="I138" s="17">
        <f t="shared" si="7"/>
        <v>2500</v>
      </c>
      <c r="J138" s="53" t="s">
        <v>99</v>
      </c>
    </row>
    <row r="139" spans="1:12" customFormat="1" ht="28" customHeight="1" x14ac:dyDescent="0.25">
      <c r="A139" s="15">
        <v>36</v>
      </c>
      <c r="B139" s="15" t="s">
        <v>184</v>
      </c>
      <c r="C139" s="16" t="s">
        <v>185</v>
      </c>
      <c r="D139" s="46" t="s">
        <v>137</v>
      </c>
      <c r="E139" s="46">
        <v>1</v>
      </c>
      <c r="F139" s="46">
        <v>3000</v>
      </c>
      <c r="G139" s="15">
        <v>200</v>
      </c>
      <c r="H139" s="17">
        <f t="shared" si="6"/>
        <v>3200</v>
      </c>
      <c r="I139" s="17">
        <f t="shared" si="7"/>
        <v>3200</v>
      </c>
      <c r="J139" s="53" t="s">
        <v>99</v>
      </c>
      <c r="L139" s="8"/>
    </row>
    <row r="140" spans="1:12" s="2" customFormat="1" ht="61" customHeight="1" x14ac:dyDescent="0.25">
      <c r="A140" s="15">
        <v>37</v>
      </c>
      <c r="B140" s="15" t="s">
        <v>186</v>
      </c>
      <c r="C140" s="16" t="s">
        <v>187</v>
      </c>
      <c r="D140" s="15" t="s">
        <v>132</v>
      </c>
      <c r="E140" s="15">
        <v>85</v>
      </c>
      <c r="F140" s="15">
        <v>70</v>
      </c>
      <c r="G140" s="15">
        <v>35</v>
      </c>
      <c r="H140" s="17">
        <f t="shared" si="6"/>
        <v>105</v>
      </c>
      <c r="I140" s="17">
        <f t="shared" si="7"/>
        <v>8925</v>
      </c>
      <c r="J140" s="53" t="s">
        <v>188</v>
      </c>
      <c r="L140" s="34"/>
    </row>
    <row r="141" spans="1:12" ht="28" customHeight="1" x14ac:dyDescent="0.25">
      <c r="A141" s="15">
        <v>38</v>
      </c>
      <c r="B141" s="48" t="s">
        <v>110</v>
      </c>
      <c r="C141" s="49"/>
      <c r="D141" s="48"/>
      <c r="E141" s="48"/>
      <c r="F141" s="48"/>
      <c r="G141" s="48"/>
      <c r="H141" s="48"/>
      <c r="I141" s="48">
        <f>SUM(I104:I140)</f>
        <v>181595</v>
      </c>
      <c r="J141" s="48"/>
    </row>
    <row r="142" spans="1:12" ht="28" customHeight="1" x14ac:dyDescent="0.25">
      <c r="A142" s="54"/>
    </row>
    <row r="143" spans="1:12" ht="28" customHeight="1" x14ac:dyDescent="0.25">
      <c r="A143" s="54"/>
    </row>
    <row r="144" spans="1:12" ht="28" customHeight="1" x14ac:dyDescent="0.25">
      <c r="A144" s="54"/>
    </row>
  </sheetData>
  <protectedRanges>
    <protectedRange sqref="B10" name="区域1_3_1_1"/>
    <protectedRange sqref="B10" name="区域1_3_1"/>
  </protectedRanges>
  <mergeCells count="14">
    <mergeCell ref="A1:J1"/>
    <mergeCell ref="A2:J2"/>
    <mergeCell ref="F3:G3"/>
    <mergeCell ref="N79:O79"/>
    <mergeCell ref="A103:J103"/>
    <mergeCell ref="N126:O126"/>
    <mergeCell ref="A3:A4"/>
    <mergeCell ref="B3:B4"/>
    <mergeCell ref="C3:C4"/>
    <mergeCell ref="D3:D4"/>
    <mergeCell ref="E3:E4"/>
    <mergeCell ref="H3:H4"/>
    <mergeCell ref="I3:I4"/>
    <mergeCell ref="J3:J4"/>
  </mergeCells>
  <phoneticPr fontId="40" type="noConversion"/>
  <conditionalFormatting sqref="A14:A15">
    <cfRule type="duplicateValues" dxfId="6" priority="6"/>
  </conditionalFormatting>
  <conditionalFormatting sqref="A16:A17">
    <cfRule type="duplicateValues" dxfId="5" priority="5"/>
  </conditionalFormatting>
  <conditionalFormatting sqref="A18">
    <cfRule type="duplicateValues" dxfId="4" priority="4"/>
  </conditionalFormatting>
  <conditionalFormatting sqref="A22">
    <cfRule type="duplicateValues" dxfId="3" priority="8"/>
  </conditionalFormatting>
  <conditionalFormatting sqref="A50:A55">
    <cfRule type="duplicateValues" dxfId="2" priority="3"/>
  </conditionalFormatting>
  <conditionalFormatting sqref="A56:A57">
    <cfRule type="duplicateValues" dxfId="1" priority="2"/>
  </conditionalFormatting>
  <conditionalFormatting sqref="A105">
    <cfRule type="duplicateValues" dxfId="0" priority="1"/>
  </conditionalFormatting>
  <pageMargins left="0.75" right="0.75" top="1" bottom="1" header="0.5" footer="0.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>
    <arrUserId title="区域1_3_1_1" rangeCreator="" othersAccessPermission="edit"/>
    <arrUserId title="区域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工程汇总表</vt:lpstr>
      <vt:lpstr>分部分项明细表</vt:lpstr>
      <vt:lpstr>分部分项明细表!Print_Area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YYF</cp:lastModifiedBy>
  <dcterms:created xsi:type="dcterms:W3CDTF">2021-03-13T01:56:00Z</dcterms:created>
  <dcterms:modified xsi:type="dcterms:W3CDTF">2025-09-02T02:41:11Z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5A9AE4C2067849D6B64965A17DD45633_13</vt:lpwstr>
  </property>
</Properties>
</file>